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W:\CAFR2021\Forms\"/>
    </mc:Choice>
  </mc:AlternateContent>
  <xr:revisionPtr revIDLastSave="0" documentId="13_ncr:1_{7686B0A8-C8DA-424C-A3DF-823D734F9652}" xr6:coauthVersionLast="46" xr6:coauthVersionMax="46" xr10:uidLastSave="{00000000-0000-0000-0000-000000000000}"/>
  <bookViews>
    <workbookView xWindow="-38510" yWindow="-5170" windowWidth="38620" windowHeight="21220" tabRatio="889" activeTab="1" xr2:uid="{00000000-000D-0000-FFFF-FFFF00000000}"/>
  </bookViews>
  <sheets>
    <sheet name="Checklist" sheetId="50" r:id="rId1"/>
    <sheet name="Instructions" sheetId="40" r:id="rId2"/>
    <sheet name="Long Term Liabilities" sheetId="44" r:id="rId3"/>
    <sheet name="Debt Service Schedule" sheetId="51" r:id="rId4"/>
    <sheet name="Significant Commit - General" sheetId="52" r:id="rId5"/>
    <sheet name="Significant Commit - Specific" sheetId="53" r:id="rId6"/>
    <sheet name="beg bal" sheetId="49" state="hidden" r:id="rId7"/>
    <sheet name="beg bal linked" sheetId="58" state="hidden" r:id="rId8"/>
    <sheet name="FCC-data" sheetId="61" state="hidden" r:id="rId9"/>
    <sheet name="FCC-date and NA " sheetId="60" state="hidden" r:id="rId10"/>
    <sheet name="Entity List 5.25.21" sheetId="55" state="hidden" r:id="rId11"/>
  </sheets>
  <externalReferences>
    <externalReference r:id="rId12"/>
    <externalReference r:id="rId13"/>
  </externalReferences>
  <definedNames>
    <definedName name="_xlnm._FilterDatabase" localSheetId="6" hidden="1">'beg bal'!$C$19:$V$173</definedName>
    <definedName name="_xlnm._FilterDatabase" localSheetId="7" hidden="1">'beg bal linked'!$A$1:$W$333</definedName>
    <definedName name="_xlnm._FilterDatabase" localSheetId="8" hidden="1">'FCC-data'!$B$1:$S$37</definedName>
    <definedName name="_xlnm._FilterDatabase" localSheetId="9" hidden="1">'FCC-date and NA '!$B$1:$S$5</definedName>
    <definedName name="AS2DocOpenMode" hidden="1">"AS2DocumentEdit"</definedName>
    <definedName name="BU">'Entity List 5.25.21'!$A$3:$A$129</definedName>
    <definedName name="CIP_BB">'[1]CIP Beg Bal'!$A$1:$F$134</definedName>
    <definedName name="Entity1">'Entity List 5.25.21'!$A$3:$A$128</definedName>
    <definedName name="Entity2">'Entity List 5.25.21'!$A$3:$B$128</definedName>
    <definedName name="Entity3">'Entity List 5.25.21'!$A$3:$C$128</definedName>
    <definedName name="NA">'Entity List 5.25.21'!$E$3</definedName>
    <definedName name="_xlnm.Print_Area" localSheetId="6">'beg bal'!$A$137:$E$144</definedName>
    <definedName name="_xlnm.Print_Area" localSheetId="7">'beg bal linked'!$A$139:$E$146</definedName>
    <definedName name="_xlnm.Print_Area" localSheetId="0">Checklist!$A$2:$F$27</definedName>
    <definedName name="_xlnm.Print_Area" localSheetId="3">'Debt Service Schedule'!$B$2:$G$21</definedName>
    <definedName name="_xlnm.Print_Area" localSheetId="1">Instructions!$A$6:$C$66</definedName>
    <definedName name="_xlnm.Print_Area" localSheetId="2">'Long Term Liabilities'!$A$2:$L$57</definedName>
    <definedName name="_xlnm.Print_Area" localSheetId="4">'Significant Commit - General'!$A$1:$L$19</definedName>
    <definedName name="_xlnm.Print_Area" localSheetId="5">'Significant Commit - Specific'!$A$1:$K$50</definedName>
    <definedName name="_xlnm.Print_Titles" localSheetId="0">Checklist!$2:$8</definedName>
    <definedName name="_xlnm.Print_Titles" localSheetId="3">'Debt Service Schedule'!$2:$8</definedName>
    <definedName name="_xlnm.Print_Titles" localSheetId="10">'Entity List 5.25.21'!$1:$1</definedName>
    <definedName name="_xlnm.Print_Titles" localSheetId="1">Instructions!$1:$5</definedName>
    <definedName name="YN">'Entity List 5.25.21'!$G$3:$G$4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44" l="1"/>
  <c r="F20" i="44" l="1"/>
  <c r="H158" i="58" l="1"/>
  <c r="H147" i="58" l="1"/>
  <c r="H133" i="58"/>
  <c r="H77" i="58"/>
  <c r="T5" i="61" l="1"/>
  <c r="T6" i="61"/>
  <c r="T7" i="61"/>
  <c r="T8" i="61"/>
  <c r="T9" i="61"/>
  <c r="T10" i="61"/>
  <c r="T11" i="61"/>
  <c r="T12" i="61"/>
  <c r="T13" i="61"/>
  <c r="T14" i="61"/>
  <c r="T15" i="61"/>
  <c r="T16" i="61"/>
  <c r="T17" i="61"/>
  <c r="T18" i="61"/>
  <c r="T19" i="61"/>
  <c r="T20" i="61"/>
  <c r="T21" i="61"/>
  <c r="T22" i="61"/>
  <c r="T23" i="61"/>
  <c r="T24" i="61"/>
  <c r="T25" i="61"/>
  <c r="T26" i="61"/>
  <c r="T27" i="61"/>
  <c r="T28" i="61"/>
  <c r="T29" i="61"/>
  <c r="T30" i="61"/>
  <c r="T31" i="61"/>
  <c r="T32" i="61"/>
  <c r="T33" i="61"/>
  <c r="T34" i="61"/>
  <c r="T35" i="61"/>
  <c r="T36" i="61"/>
  <c r="T37" i="61"/>
  <c r="S5" i="61"/>
  <c r="S6" i="61"/>
  <c r="S7" i="61"/>
  <c r="S8" i="61"/>
  <c r="S9" i="61"/>
  <c r="S10" i="61"/>
  <c r="S11" i="61"/>
  <c r="S12" i="61"/>
  <c r="S13" i="61"/>
  <c r="S14" i="61"/>
  <c r="S15" i="61"/>
  <c r="S16" i="61"/>
  <c r="S17" i="61"/>
  <c r="S18" i="61"/>
  <c r="S19" i="61"/>
  <c r="S20" i="61"/>
  <c r="S21" i="61"/>
  <c r="S22" i="61"/>
  <c r="S23" i="61"/>
  <c r="S24" i="61"/>
  <c r="S25" i="61"/>
  <c r="S26" i="61"/>
  <c r="S27" i="61"/>
  <c r="S28" i="61"/>
  <c r="S29" i="61"/>
  <c r="S30" i="61"/>
  <c r="S31" i="61"/>
  <c r="S32" i="61"/>
  <c r="S33" i="61"/>
  <c r="S34" i="61"/>
  <c r="S35" i="61"/>
  <c r="S36" i="61"/>
  <c r="S37" i="61"/>
  <c r="S4" i="61"/>
  <c r="T4" i="61"/>
  <c r="S3" i="61"/>
  <c r="T3" i="61"/>
  <c r="G15" i="61" l="1"/>
  <c r="G16" i="61" s="1"/>
  <c r="G17" i="61" s="1"/>
  <c r="R37" i="61"/>
  <c r="Q37" i="61"/>
  <c r="O37" i="61"/>
  <c r="N37" i="61"/>
  <c r="M37" i="61"/>
  <c r="L37" i="61"/>
  <c r="K37" i="61"/>
  <c r="J37" i="61"/>
  <c r="I37" i="61"/>
  <c r="E37" i="61"/>
  <c r="R36" i="61"/>
  <c r="Q36" i="61"/>
  <c r="O36" i="61"/>
  <c r="N36" i="61"/>
  <c r="M36" i="61"/>
  <c r="L36" i="61"/>
  <c r="K36" i="61"/>
  <c r="J36" i="61"/>
  <c r="I36" i="61"/>
  <c r="F36" i="61"/>
  <c r="F37" i="61" s="1"/>
  <c r="E36" i="61"/>
  <c r="R35" i="61"/>
  <c r="Q35" i="61"/>
  <c r="O35" i="61"/>
  <c r="N35" i="61"/>
  <c r="M35" i="61"/>
  <c r="L35" i="61"/>
  <c r="K35" i="61"/>
  <c r="J35" i="61"/>
  <c r="I35" i="61"/>
  <c r="E35" i="61"/>
  <c r="R34" i="61"/>
  <c r="Q34" i="61"/>
  <c r="O34" i="61"/>
  <c r="N34" i="61"/>
  <c r="M34" i="61"/>
  <c r="L34" i="61"/>
  <c r="K34" i="61"/>
  <c r="J34" i="61"/>
  <c r="I34" i="61"/>
  <c r="R33" i="61"/>
  <c r="Q33" i="61"/>
  <c r="O33" i="61"/>
  <c r="N33" i="61"/>
  <c r="M33" i="61"/>
  <c r="L33" i="61"/>
  <c r="K33" i="61"/>
  <c r="J33" i="61"/>
  <c r="I33" i="61"/>
  <c r="E33" i="61"/>
  <c r="R32" i="61"/>
  <c r="Q32" i="61"/>
  <c r="O32" i="61"/>
  <c r="N32" i="61"/>
  <c r="M32" i="61"/>
  <c r="L32" i="61"/>
  <c r="K32" i="61"/>
  <c r="J32" i="61"/>
  <c r="I32" i="61"/>
  <c r="F32" i="61"/>
  <c r="F33" i="61" s="1"/>
  <c r="E32" i="61"/>
  <c r="R31" i="61"/>
  <c r="Q31" i="61"/>
  <c r="O31" i="61"/>
  <c r="N31" i="61"/>
  <c r="M31" i="61"/>
  <c r="L31" i="61"/>
  <c r="K31" i="61"/>
  <c r="J31" i="61"/>
  <c r="I31" i="61"/>
  <c r="E31" i="61"/>
  <c r="R30" i="61"/>
  <c r="Q30" i="61"/>
  <c r="O30" i="61"/>
  <c r="N30" i="61"/>
  <c r="M30" i="61"/>
  <c r="L30" i="61"/>
  <c r="K30" i="61"/>
  <c r="J30" i="61"/>
  <c r="I30" i="61"/>
  <c r="R29" i="61"/>
  <c r="Q29" i="61"/>
  <c r="O29" i="61"/>
  <c r="N29" i="61"/>
  <c r="M29" i="61"/>
  <c r="L29" i="61"/>
  <c r="K29" i="61"/>
  <c r="J29" i="61"/>
  <c r="I29" i="61"/>
  <c r="E29" i="61"/>
  <c r="R28" i="61"/>
  <c r="Q28" i="61"/>
  <c r="O28" i="61"/>
  <c r="N28" i="61"/>
  <c r="M28" i="61"/>
  <c r="L28" i="61"/>
  <c r="K28" i="61"/>
  <c r="J28" i="61"/>
  <c r="I28" i="61"/>
  <c r="F28" i="61"/>
  <c r="F29" i="61" s="1"/>
  <c r="E28" i="61"/>
  <c r="R27" i="61"/>
  <c r="Q27" i="61"/>
  <c r="O27" i="61"/>
  <c r="N27" i="61"/>
  <c r="M27" i="61"/>
  <c r="L27" i="61"/>
  <c r="K27" i="61"/>
  <c r="J27" i="61"/>
  <c r="I27" i="61"/>
  <c r="E27" i="61"/>
  <c r="R26" i="61"/>
  <c r="Q26" i="61"/>
  <c r="O26" i="61"/>
  <c r="N26" i="61"/>
  <c r="M26" i="61"/>
  <c r="L26" i="61"/>
  <c r="K26" i="61"/>
  <c r="J26" i="61"/>
  <c r="I26" i="61"/>
  <c r="R25" i="61"/>
  <c r="Q25" i="61"/>
  <c r="O25" i="61"/>
  <c r="N25" i="61"/>
  <c r="M25" i="61"/>
  <c r="L25" i="61"/>
  <c r="K25" i="61"/>
  <c r="J25" i="61"/>
  <c r="I25" i="61"/>
  <c r="E25" i="61"/>
  <c r="R24" i="61"/>
  <c r="Q24" i="61"/>
  <c r="O24" i="61"/>
  <c r="N24" i="61"/>
  <c r="M24" i="61"/>
  <c r="L24" i="61"/>
  <c r="K24" i="61"/>
  <c r="J24" i="61"/>
  <c r="I24" i="61"/>
  <c r="F24" i="61"/>
  <c r="F25" i="61" s="1"/>
  <c r="E24" i="61"/>
  <c r="R23" i="61"/>
  <c r="Q23" i="61"/>
  <c r="O23" i="61"/>
  <c r="N23" i="61"/>
  <c r="M23" i="61"/>
  <c r="L23" i="61"/>
  <c r="K23" i="61"/>
  <c r="J23" i="61"/>
  <c r="I23" i="61"/>
  <c r="E23" i="61"/>
  <c r="R22" i="61"/>
  <c r="Q22" i="61"/>
  <c r="O22" i="61"/>
  <c r="N22" i="61"/>
  <c r="M22" i="61"/>
  <c r="L22" i="61"/>
  <c r="K22" i="61"/>
  <c r="J22" i="61"/>
  <c r="I22" i="61"/>
  <c r="R21" i="61"/>
  <c r="Q21" i="61"/>
  <c r="O21" i="61"/>
  <c r="N21" i="61"/>
  <c r="M21" i="61"/>
  <c r="L21" i="61"/>
  <c r="K21" i="61"/>
  <c r="J21" i="61"/>
  <c r="I21" i="61"/>
  <c r="E21" i="61"/>
  <c r="R20" i="61"/>
  <c r="Q20" i="61"/>
  <c r="O20" i="61"/>
  <c r="N20" i="61"/>
  <c r="M20" i="61"/>
  <c r="L20" i="61"/>
  <c r="K20" i="61"/>
  <c r="J20" i="61"/>
  <c r="I20" i="61"/>
  <c r="F20" i="61"/>
  <c r="F21" i="61" s="1"/>
  <c r="E20" i="61"/>
  <c r="R19" i="61"/>
  <c r="Q19" i="61"/>
  <c r="O19" i="61"/>
  <c r="N19" i="61"/>
  <c r="M19" i="61"/>
  <c r="L19" i="61"/>
  <c r="K19" i="61"/>
  <c r="J19" i="61"/>
  <c r="I19" i="61"/>
  <c r="E19" i="61"/>
  <c r="R18" i="61"/>
  <c r="Q18" i="61"/>
  <c r="O18" i="61"/>
  <c r="N18" i="61"/>
  <c r="M18" i="61"/>
  <c r="L18" i="61"/>
  <c r="K18" i="61"/>
  <c r="J18" i="61"/>
  <c r="I18" i="61"/>
  <c r="R17" i="61"/>
  <c r="Q17" i="61"/>
  <c r="O17" i="61"/>
  <c r="N17" i="61"/>
  <c r="M17" i="61"/>
  <c r="L17" i="61"/>
  <c r="K17" i="61"/>
  <c r="J17" i="61"/>
  <c r="I17" i="61"/>
  <c r="E17" i="61"/>
  <c r="R16" i="61"/>
  <c r="Q16" i="61"/>
  <c r="O16" i="61"/>
  <c r="N16" i="61"/>
  <c r="M16" i="61"/>
  <c r="L16" i="61"/>
  <c r="K16" i="61"/>
  <c r="J16" i="61"/>
  <c r="I16" i="61"/>
  <c r="E16" i="61"/>
  <c r="R15" i="61"/>
  <c r="Q15" i="61"/>
  <c r="O15" i="61"/>
  <c r="N15" i="61"/>
  <c r="M15" i="61"/>
  <c r="L15" i="61"/>
  <c r="K15" i="61"/>
  <c r="J15" i="61"/>
  <c r="I15" i="61"/>
  <c r="F15" i="61"/>
  <c r="F16" i="61" s="1"/>
  <c r="F17" i="61" s="1"/>
  <c r="E15" i="61"/>
  <c r="B15" i="61"/>
  <c r="B16" i="61" s="1"/>
  <c r="B17" i="61" s="1"/>
  <c r="R14" i="61"/>
  <c r="Q14" i="61"/>
  <c r="O14" i="61"/>
  <c r="N14" i="61"/>
  <c r="M14" i="61"/>
  <c r="L14" i="61"/>
  <c r="K14" i="61"/>
  <c r="J14" i="61"/>
  <c r="I14" i="61"/>
  <c r="R13" i="61"/>
  <c r="Q13" i="61"/>
  <c r="O13" i="61"/>
  <c r="N13" i="61"/>
  <c r="M13" i="61"/>
  <c r="L13" i="61"/>
  <c r="K13" i="61"/>
  <c r="J13" i="61"/>
  <c r="I13" i="61"/>
  <c r="F13" i="61"/>
  <c r="E13" i="61"/>
  <c r="R12" i="61"/>
  <c r="Q12" i="61"/>
  <c r="O12" i="61"/>
  <c r="N12" i="61"/>
  <c r="M12" i="61"/>
  <c r="L12" i="61"/>
  <c r="K12" i="61"/>
  <c r="J12" i="61"/>
  <c r="I12" i="61"/>
  <c r="E12" i="61"/>
  <c r="R11" i="61"/>
  <c r="Q11" i="61"/>
  <c r="O11" i="61"/>
  <c r="N11" i="61"/>
  <c r="M11" i="61"/>
  <c r="L11" i="61"/>
  <c r="K11" i="61"/>
  <c r="J11" i="61"/>
  <c r="I11" i="61"/>
  <c r="E11" i="61"/>
  <c r="R10" i="61"/>
  <c r="Q10" i="61"/>
  <c r="O10" i="61"/>
  <c r="N10" i="61"/>
  <c r="M10" i="61"/>
  <c r="L10" i="61"/>
  <c r="K10" i="61"/>
  <c r="J10" i="61"/>
  <c r="I10" i="61"/>
  <c r="R9" i="61"/>
  <c r="Q9" i="61"/>
  <c r="O9" i="61"/>
  <c r="N9" i="61"/>
  <c r="M9" i="61"/>
  <c r="L9" i="61"/>
  <c r="K9" i="61"/>
  <c r="J9" i="61"/>
  <c r="I9" i="61"/>
  <c r="E9" i="61"/>
  <c r="C9" i="61"/>
  <c r="C13" i="61" s="1"/>
  <c r="C17" i="61" s="1"/>
  <c r="C21" i="61" s="1"/>
  <c r="C25" i="61" s="1"/>
  <c r="C29" i="61" s="1"/>
  <c r="C33" i="61" s="1"/>
  <c r="C37" i="61" s="1"/>
  <c r="R8" i="61"/>
  <c r="Q8" i="61"/>
  <c r="O8" i="61"/>
  <c r="N8" i="61"/>
  <c r="M8" i="61"/>
  <c r="L8" i="61"/>
  <c r="K8" i="61"/>
  <c r="J8" i="61"/>
  <c r="I8" i="61"/>
  <c r="E8" i="61"/>
  <c r="C8" i="61"/>
  <c r="C12" i="61" s="1"/>
  <c r="C16" i="61" s="1"/>
  <c r="C20" i="61" s="1"/>
  <c r="C24" i="61" s="1"/>
  <c r="C28" i="61" s="1"/>
  <c r="C32" i="61" s="1"/>
  <c r="C36" i="61" s="1"/>
  <c r="R7" i="61"/>
  <c r="Q7" i="61"/>
  <c r="O7" i="61"/>
  <c r="N7" i="61"/>
  <c r="M7" i="61"/>
  <c r="L7" i="61"/>
  <c r="K7" i="61"/>
  <c r="J7" i="61"/>
  <c r="I7" i="61"/>
  <c r="E7" i="61"/>
  <c r="C7" i="61"/>
  <c r="C11" i="61" s="1"/>
  <c r="C15" i="61" s="1"/>
  <c r="C19" i="61" s="1"/>
  <c r="C23" i="61" s="1"/>
  <c r="C27" i="61" s="1"/>
  <c r="C31" i="61" s="1"/>
  <c r="C35" i="61" s="1"/>
  <c r="R6" i="61"/>
  <c r="Q6" i="61"/>
  <c r="O6" i="61"/>
  <c r="N6" i="61"/>
  <c r="M6" i="61"/>
  <c r="L6" i="61"/>
  <c r="K6" i="61"/>
  <c r="J6" i="61"/>
  <c r="I6" i="61"/>
  <c r="R5" i="61"/>
  <c r="Q5" i="61"/>
  <c r="O5" i="61"/>
  <c r="N5" i="61"/>
  <c r="M5" i="61"/>
  <c r="L5" i="61"/>
  <c r="K5" i="61"/>
  <c r="J5" i="61"/>
  <c r="I5" i="61"/>
  <c r="E5" i="61"/>
  <c r="R4" i="61"/>
  <c r="Q4" i="61"/>
  <c r="O4" i="61"/>
  <c r="N4" i="61"/>
  <c r="M4" i="61"/>
  <c r="L4" i="61"/>
  <c r="K4" i="61"/>
  <c r="J4" i="61"/>
  <c r="I4" i="61"/>
  <c r="E4" i="61"/>
  <c r="R3" i="61"/>
  <c r="Q3" i="61"/>
  <c r="O3" i="61"/>
  <c r="N3" i="61"/>
  <c r="M3" i="61"/>
  <c r="L3" i="61"/>
  <c r="K3" i="61"/>
  <c r="J3" i="61"/>
  <c r="I3" i="61"/>
  <c r="E3" i="61"/>
  <c r="H2" i="61"/>
  <c r="P3" i="60"/>
  <c r="P4" i="60" s="1"/>
  <c r="P5" i="60" s="1"/>
  <c r="Q3" i="60"/>
  <c r="R3" i="60"/>
  <c r="R4" i="60" s="1"/>
  <c r="R5" i="60" s="1"/>
  <c r="S3" i="60"/>
  <c r="S4" i="60" s="1"/>
  <c r="S5" i="60" s="1"/>
  <c r="T3" i="60"/>
  <c r="T4" i="60" s="1"/>
  <c r="T5" i="60" s="1"/>
  <c r="E5" i="60"/>
  <c r="E4" i="60"/>
  <c r="O3" i="60"/>
  <c r="O4" i="60" s="1"/>
  <c r="O5" i="60" s="1"/>
  <c r="N3" i="60"/>
  <c r="N4" i="60" s="1"/>
  <c r="N5" i="60" s="1"/>
  <c r="M3" i="60"/>
  <c r="M4" i="60" s="1"/>
  <c r="M5" i="60" s="1"/>
  <c r="L3" i="60"/>
  <c r="L4" i="60" s="1"/>
  <c r="L5" i="60" s="1"/>
  <c r="K3" i="60"/>
  <c r="K4" i="60" s="1"/>
  <c r="K5" i="60" s="1"/>
  <c r="J3" i="60"/>
  <c r="J4" i="60" s="1"/>
  <c r="J5" i="60" s="1"/>
  <c r="I3" i="60"/>
  <c r="I4" i="60" s="1"/>
  <c r="I5" i="60" s="1"/>
  <c r="E3" i="60"/>
  <c r="H2" i="60"/>
  <c r="D2" i="60" s="1"/>
  <c r="Q4" i="60" l="1"/>
  <c r="H25" i="61"/>
  <c r="H7" i="61"/>
  <c r="H15" i="61"/>
  <c r="H9" i="61"/>
  <c r="H14" i="61"/>
  <c r="H27" i="61"/>
  <c r="H30" i="61"/>
  <c r="H36" i="61"/>
  <c r="H4" i="61"/>
  <c r="H6" i="61"/>
  <c r="H11" i="61"/>
  <c r="H18" i="61"/>
  <c r="H24" i="61"/>
  <c r="H33" i="61"/>
  <c r="D33" i="61" s="1"/>
  <c r="H21" i="61"/>
  <c r="D21" i="61" s="1"/>
  <c r="H35" i="61"/>
  <c r="H26" i="61"/>
  <c r="H23" i="61"/>
  <c r="H32" i="61"/>
  <c r="H10" i="61"/>
  <c r="H13" i="61"/>
  <c r="D13" i="61" s="1"/>
  <c r="H20" i="61"/>
  <c r="D20" i="61" s="1"/>
  <c r="H29" i="61"/>
  <c r="D29" i="61" s="1"/>
  <c r="H8" i="61"/>
  <c r="H3" i="61"/>
  <c r="H5" i="61"/>
  <c r="H17" i="61"/>
  <c r="H31" i="61"/>
  <c r="H34" i="61"/>
  <c r="H12" i="61"/>
  <c r="D12" i="61" s="1"/>
  <c r="H16" i="61"/>
  <c r="D16" i="61" s="1"/>
  <c r="H19" i="61"/>
  <c r="H22" i="61"/>
  <c r="H28" i="61"/>
  <c r="H37" i="61"/>
  <c r="D37" i="61" s="1"/>
  <c r="H3" i="60"/>
  <c r="D3" i="60" s="1"/>
  <c r="D3" i="61"/>
  <c r="D32" i="61"/>
  <c r="D15" i="61"/>
  <c r="D8" i="61"/>
  <c r="D36" i="61"/>
  <c r="D11" i="61"/>
  <c r="D25" i="61"/>
  <c r="D4" i="61"/>
  <c r="D17" i="61"/>
  <c r="D19" i="61"/>
  <c r="D23" i="61"/>
  <c r="D28" i="61"/>
  <c r="D5" i="61"/>
  <c r="D24" i="61"/>
  <c r="D7" i="61"/>
  <c r="D35" i="61"/>
  <c r="D9" i="61"/>
  <c r="D27" i="61"/>
  <c r="D31" i="61"/>
  <c r="Q5" i="60" l="1"/>
  <c r="H4" i="60"/>
  <c r="F58" i="58"/>
  <c r="H5" i="60" l="1"/>
  <c r="F34" i="58"/>
  <c r="F44" i="44" l="1"/>
  <c r="E34" i="61" s="1"/>
  <c r="F41" i="44"/>
  <c r="F38" i="44"/>
  <c r="E30" i="61" s="1"/>
  <c r="F35" i="44"/>
  <c r="E26" i="61" s="1"/>
  <c r="F32" i="44"/>
  <c r="E22" i="61" s="1"/>
  <c r="F29" i="44"/>
  <c r="F26" i="44"/>
  <c r="E18" i="61" s="1"/>
  <c r="F23" i="44"/>
  <c r="E10" i="61" s="1"/>
  <c r="E6" i="61"/>
  <c r="E2" i="61"/>
  <c r="N104" i="58"/>
  <c r="R55" i="58"/>
  <c r="Q137" i="58"/>
  <c r="W140" i="58"/>
  <c r="N87" i="58"/>
  <c r="P105" i="58"/>
  <c r="W116" i="58"/>
  <c r="Q164" i="58"/>
  <c r="S140" i="58"/>
  <c r="O29" i="58"/>
  <c r="H164" i="58"/>
  <c r="I118" i="58"/>
  <c r="I29" i="58"/>
  <c r="V120" i="58"/>
  <c r="P31" i="58"/>
  <c r="K28" i="58"/>
  <c r="V141" i="58"/>
  <c r="W73" i="58"/>
  <c r="R23" i="58"/>
  <c r="W22" i="58"/>
  <c r="K94" i="58"/>
  <c r="N48" i="58"/>
  <c r="H145" i="58"/>
  <c r="Q100" i="58"/>
  <c r="K45" i="58"/>
  <c r="J67" i="58"/>
  <c r="G100" i="58"/>
  <c r="H32" i="58"/>
  <c r="Q145" i="58"/>
  <c r="G94" i="58"/>
  <c r="K21" i="58"/>
  <c r="L30" i="58"/>
  <c r="R97" i="58"/>
  <c r="G155" i="58"/>
  <c r="K57" i="58"/>
  <c r="N121" i="58"/>
  <c r="M109" i="58"/>
  <c r="Q57" i="58"/>
  <c r="R105" i="58"/>
  <c r="O97" i="58"/>
  <c r="R47" i="58"/>
  <c r="H43" i="58"/>
  <c r="V164" i="58"/>
  <c r="K91" i="58"/>
  <c r="N114" i="58"/>
  <c r="I115" i="58"/>
  <c r="U28" i="58"/>
  <c r="O125" i="58"/>
  <c r="G153" i="58"/>
  <c r="G121" i="58"/>
  <c r="H114" i="58"/>
  <c r="L154" i="58"/>
  <c r="L137" i="58"/>
  <c r="N141" i="58"/>
  <c r="S41" i="58"/>
  <c r="M108" i="58"/>
  <c r="R121" i="58"/>
  <c r="O110" i="58"/>
  <c r="L140" i="58"/>
  <c r="I126" i="58"/>
  <c r="H126" i="58"/>
  <c r="U75" i="58"/>
  <c r="S87" i="58"/>
  <c r="S103" i="58"/>
  <c r="M35" i="58"/>
  <c r="L108" i="58"/>
  <c r="L74" i="58"/>
  <c r="L32" i="58"/>
  <c r="I40" i="58"/>
  <c r="J103" i="58"/>
  <c r="P119" i="58"/>
  <c r="V36" i="58"/>
  <c r="K68" i="58"/>
  <c r="R21" i="58"/>
  <c r="R56" i="58"/>
  <c r="H91" i="58"/>
  <c r="N67" i="58"/>
  <c r="N44" i="58"/>
  <c r="P115" i="58"/>
  <c r="U90" i="58"/>
  <c r="S22" i="58"/>
  <c r="K43" i="58"/>
  <c r="J39" i="58"/>
  <c r="U86" i="58"/>
  <c r="S24" i="58"/>
  <c r="N33" i="58"/>
  <c r="K63" i="58"/>
  <c r="Q23" i="58"/>
  <c r="V21" i="58"/>
  <c r="S65" i="58"/>
  <c r="O109" i="58"/>
  <c r="Q46" i="58"/>
  <c r="O114" i="58"/>
  <c r="U121" i="58"/>
  <c r="P72" i="58"/>
  <c r="S59" i="58"/>
  <c r="P41" i="58"/>
  <c r="P96" i="58"/>
  <c r="S29" i="58"/>
  <c r="N49" i="58"/>
  <c r="N110" i="58"/>
  <c r="W117" i="58"/>
  <c r="W152" i="58"/>
  <c r="S67" i="58"/>
  <c r="O123" i="58"/>
  <c r="P61" i="58"/>
  <c r="R140" i="58"/>
  <c r="H125" i="58"/>
  <c r="U95" i="58"/>
  <c r="V72" i="58"/>
  <c r="I51" i="58"/>
  <c r="I155" i="58"/>
  <c r="W70" i="58"/>
  <c r="M47" i="58"/>
  <c r="L38" i="58"/>
  <c r="V73" i="58"/>
  <c r="U43" i="58"/>
  <c r="U130" i="58"/>
  <c r="G70" i="58"/>
  <c r="V144" i="58"/>
  <c r="N153" i="58"/>
  <c r="M143" i="58"/>
  <c r="O94" i="58"/>
  <c r="J145" i="58"/>
  <c r="U106" i="58"/>
  <c r="V131" i="58"/>
  <c r="M24" i="58"/>
  <c r="N41" i="58"/>
  <c r="J121" i="58"/>
  <c r="V118" i="58"/>
  <c r="N68" i="58"/>
  <c r="G116" i="58"/>
  <c r="Q26" i="58"/>
  <c r="O46" i="58"/>
  <c r="N82" i="58"/>
  <c r="N25" i="58"/>
  <c r="M52" i="58"/>
  <c r="W120" i="58"/>
  <c r="I66" i="58"/>
  <c r="P154" i="58"/>
  <c r="J22" i="58"/>
  <c r="Q109" i="58"/>
  <c r="Q92" i="58"/>
  <c r="J59" i="58"/>
  <c r="M26" i="58"/>
  <c r="R32" i="58"/>
  <c r="S138" i="58"/>
  <c r="R93" i="58"/>
  <c r="N140" i="58"/>
  <c r="G114" i="58"/>
  <c r="O74" i="58"/>
  <c r="H93" i="58"/>
  <c r="N47" i="58"/>
  <c r="G84" i="58"/>
  <c r="S73" i="58"/>
  <c r="U110" i="58"/>
  <c r="L84" i="58"/>
  <c r="P45" i="58"/>
  <c r="O115" i="58"/>
  <c r="J70" i="58"/>
  <c r="H45" i="58"/>
  <c r="O47" i="58"/>
  <c r="U103" i="58"/>
  <c r="S45" i="58"/>
  <c r="R42" i="58"/>
  <c r="P39" i="58"/>
  <c r="I100" i="58"/>
  <c r="H140" i="58"/>
  <c r="S84" i="58"/>
  <c r="U64" i="58"/>
  <c r="O82" i="58"/>
  <c r="I26" i="58"/>
  <c r="L102" i="58"/>
  <c r="J143" i="58"/>
  <c r="L44" i="58"/>
  <c r="G81" i="58"/>
  <c r="K59" i="58"/>
  <c r="G105" i="58"/>
  <c r="V55" i="58"/>
  <c r="K144" i="58"/>
  <c r="L139" i="58"/>
  <c r="V51" i="58"/>
  <c r="U81" i="58"/>
  <c r="I55" i="58"/>
  <c r="I108" i="58"/>
  <c r="K39" i="58"/>
  <c r="R104" i="58"/>
  <c r="I75" i="58"/>
  <c r="M104" i="58"/>
  <c r="H74" i="58"/>
  <c r="W130" i="58"/>
  <c r="K47" i="58"/>
  <c r="U96" i="58"/>
  <c r="R68" i="58"/>
  <c r="H128" i="58"/>
  <c r="P68" i="58"/>
  <c r="S120" i="58"/>
  <c r="N29" i="58"/>
  <c r="N92" i="58"/>
  <c r="S164" i="58"/>
  <c r="Q130" i="58"/>
  <c r="W68" i="58"/>
  <c r="V127" i="58"/>
  <c r="P81" i="58"/>
  <c r="W95" i="58"/>
  <c r="N120" i="58"/>
  <c r="V155" i="58"/>
  <c r="H102" i="58"/>
  <c r="M89" i="58"/>
  <c r="W110" i="58"/>
  <c r="W118" i="58"/>
  <c r="M154" i="58"/>
  <c r="O75" i="58"/>
  <c r="S68" i="58"/>
  <c r="Q104" i="58"/>
  <c r="H21" i="58"/>
  <c r="O50" i="58"/>
  <c r="W42" i="58"/>
  <c r="R74" i="58"/>
  <c r="J36" i="58"/>
  <c r="I139" i="58"/>
  <c r="K138" i="58"/>
  <c r="I116" i="58"/>
  <c r="G87" i="58"/>
  <c r="P28" i="58"/>
  <c r="I74" i="58"/>
  <c r="O63" i="58"/>
  <c r="H23" i="58"/>
  <c r="M68" i="58"/>
  <c r="P42" i="58"/>
  <c r="S127" i="58"/>
  <c r="W39" i="58"/>
  <c r="N31" i="58"/>
  <c r="U89" i="58"/>
  <c r="J52" i="58"/>
  <c r="O81" i="58"/>
  <c r="K164" i="58"/>
  <c r="J47" i="58"/>
  <c r="U45" i="58"/>
  <c r="D5" i="60"/>
  <c r="Q50" i="58"/>
  <c r="H131" i="58"/>
  <c r="L143" i="58"/>
  <c r="U32" i="58"/>
  <c r="S155" i="58"/>
  <c r="U39" i="58"/>
  <c r="I129" i="58"/>
  <c r="O100" i="58"/>
  <c r="N93" i="58"/>
  <c r="H124" i="58"/>
  <c r="R61" i="58"/>
  <c r="W137" i="58"/>
  <c r="V67" i="58"/>
  <c r="P49" i="58"/>
  <c r="P122" i="58"/>
  <c r="J104" i="58"/>
  <c r="O116" i="58"/>
  <c r="S128" i="58"/>
  <c r="J119" i="58"/>
  <c r="W81" i="58"/>
  <c r="J117" i="58"/>
  <c r="L21" i="58"/>
  <c r="K93" i="58"/>
  <c r="U52" i="58"/>
  <c r="W61" i="58"/>
  <c r="Q41" i="58"/>
  <c r="S28" i="58"/>
  <c r="H120" i="58"/>
  <c r="V152" i="58"/>
  <c r="Q21" i="58"/>
  <c r="U116" i="58"/>
  <c r="V92" i="58"/>
  <c r="J142" i="58"/>
  <c r="J64" i="58"/>
  <c r="N128" i="58"/>
  <c r="S153" i="58"/>
  <c r="O131" i="58"/>
  <c r="K38" i="58"/>
  <c r="O129" i="58"/>
  <c r="S39" i="58"/>
  <c r="J74" i="58"/>
  <c r="N51" i="58"/>
  <c r="M41" i="58"/>
  <c r="S56" i="58"/>
  <c r="U120" i="58"/>
  <c r="Q131" i="58"/>
  <c r="L130" i="58"/>
  <c r="U57" i="58"/>
  <c r="S63" i="58"/>
  <c r="Q125" i="58"/>
  <c r="H29" i="58"/>
  <c r="Q49" i="58"/>
  <c r="Q51" i="58"/>
  <c r="P50" i="58"/>
  <c r="P91" i="58"/>
  <c r="Q114" i="58"/>
  <c r="Q93" i="58"/>
  <c r="J106" i="58"/>
  <c r="I59" i="58"/>
  <c r="O48" i="58"/>
  <c r="G118" i="58"/>
  <c r="H64" i="58"/>
  <c r="R45" i="58"/>
  <c r="G141" i="58"/>
  <c r="K42" i="58"/>
  <c r="M106" i="58"/>
  <c r="R102" i="58"/>
  <c r="V126" i="58"/>
  <c r="L35" i="58"/>
  <c r="P84" i="58"/>
  <c r="N21" i="58"/>
  <c r="K30" i="58"/>
  <c r="W104" i="58"/>
  <c r="W91" i="58"/>
  <c r="M49" i="58"/>
  <c r="R122" i="58"/>
  <c r="J85" i="58"/>
  <c r="S25" i="58"/>
  <c r="G117" i="58"/>
  <c r="S144" i="58"/>
  <c r="N86" i="58"/>
  <c r="L73" i="58"/>
  <c r="S123" i="58"/>
  <c r="I94" i="58"/>
  <c r="V47" i="58"/>
  <c r="R112" i="58"/>
  <c r="U92" i="58"/>
  <c r="K27" i="58"/>
  <c r="R63" i="58"/>
  <c r="U59" i="58"/>
  <c r="M94" i="58"/>
  <c r="G128" i="58"/>
  <c r="L40" i="58"/>
  <c r="O108" i="58"/>
  <c r="P116" i="58"/>
  <c r="N117" i="58"/>
  <c r="H152" i="58"/>
  <c r="Q68" i="58"/>
  <c r="L123" i="58"/>
  <c r="W154" i="58"/>
  <c r="U140" i="58"/>
  <c r="U143" i="58"/>
  <c r="W26" i="58"/>
  <c r="V22" i="58"/>
  <c r="R48" i="58"/>
  <c r="L103" i="58"/>
  <c r="O156" i="58"/>
  <c r="M103" i="58"/>
  <c r="M29" i="58"/>
  <c r="S112" i="58"/>
  <c r="M110" i="58"/>
  <c r="D4" i="60"/>
  <c r="Q143" i="58"/>
  <c r="V105" i="58"/>
  <c r="L142" i="58"/>
  <c r="J45" i="58"/>
  <c r="K108" i="58"/>
  <c r="W29" i="58"/>
  <c r="J164" i="58"/>
  <c r="W59" i="58"/>
  <c r="K33" i="58"/>
  <c r="H56" i="58"/>
  <c r="K66" i="58"/>
  <c r="N95" i="58"/>
  <c r="L68" i="58"/>
  <c r="I68" i="58"/>
  <c r="W124" i="58"/>
  <c r="P112" i="58"/>
  <c r="I38" i="58"/>
  <c r="M84" i="58"/>
  <c r="I21" i="58"/>
  <c r="S90" i="58"/>
  <c r="M73" i="58"/>
  <c r="I67" i="58"/>
  <c r="P65" i="58"/>
  <c r="L109" i="58"/>
  <c r="L86" i="58"/>
  <c r="K67" i="58"/>
  <c r="W122" i="58"/>
  <c r="I137" i="58"/>
  <c r="Q20" i="58"/>
  <c r="S122" i="58"/>
  <c r="N45" i="58"/>
  <c r="U51" i="58"/>
  <c r="R67" i="58"/>
  <c r="O143" i="58"/>
  <c r="Q121" i="58"/>
  <c r="K102" i="58"/>
  <c r="O30" i="58"/>
  <c r="P59" i="58"/>
  <c r="H87" i="58"/>
  <c r="S119" i="58"/>
  <c r="S131" i="58"/>
  <c r="Q28" i="58"/>
  <c r="K32" i="58"/>
  <c r="N23" i="58"/>
  <c r="P60" i="58"/>
  <c r="V61" i="58"/>
  <c r="N129" i="58"/>
  <c r="J27" i="58"/>
  <c r="R141" i="58"/>
  <c r="K128" i="58"/>
  <c r="O142" i="58"/>
  <c r="V139" i="58"/>
  <c r="W143" i="58"/>
  <c r="N155" i="58"/>
  <c r="U100" i="58"/>
  <c r="U53" i="58"/>
  <c r="J97" i="58"/>
  <c r="S130" i="58"/>
  <c r="V82" i="58"/>
  <c r="N24" i="58"/>
  <c r="M115" i="58"/>
  <c r="S47" i="58"/>
  <c r="I142" i="58"/>
  <c r="O128" i="58"/>
  <c r="N152" i="58"/>
  <c r="W88" i="58"/>
  <c r="V137" i="58"/>
  <c r="P103" i="58"/>
  <c r="O40" i="58"/>
  <c r="M124" i="58"/>
  <c r="I57" i="58"/>
  <c r="V103" i="58"/>
  <c r="R109" i="58"/>
  <c r="L156" i="58"/>
  <c r="L96" i="58"/>
  <c r="S88" i="58"/>
  <c r="V81" i="58"/>
  <c r="Q106" i="58"/>
  <c r="U142" i="58"/>
  <c r="N60" i="58"/>
  <c r="K88" i="58"/>
  <c r="R92" i="58"/>
  <c r="U35" i="58"/>
  <c r="I44" i="58"/>
  <c r="L75" i="58"/>
  <c r="Q24" i="58"/>
  <c r="P38" i="58"/>
  <c r="I93" i="58"/>
  <c r="K152" i="58"/>
  <c r="R145" i="58"/>
  <c r="W44" i="58"/>
  <c r="N131" i="58"/>
  <c r="W53" i="58"/>
  <c r="K118" i="58"/>
  <c r="Q138" i="58"/>
  <c r="Q103" i="58"/>
  <c r="V122" i="58"/>
  <c r="H53" i="58"/>
  <c r="H60" i="58"/>
  <c r="G130" i="58"/>
  <c r="J108" i="58"/>
  <c r="L53" i="58"/>
  <c r="V29" i="58"/>
  <c r="U36" i="58"/>
  <c r="G103" i="58"/>
  <c r="H66" i="58"/>
  <c r="V94" i="58"/>
  <c r="N109" i="58"/>
  <c r="L59" i="58"/>
  <c r="M116" i="58"/>
  <c r="M118" i="58"/>
  <c r="H138" i="58"/>
  <c r="M105" i="58"/>
  <c r="V140" i="58"/>
  <c r="M25" i="58"/>
  <c r="K90" i="58"/>
  <c r="R26" i="58"/>
  <c r="I33" i="58"/>
  <c r="U26" i="58"/>
  <c r="O61" i="58"/>
  <c r="R51" i="58"/>
  <c r="R100" i="58"/>
  <c r="W27" i="58"/>
  <c r="I128" i="58"/>
  <c r="M82" i="58"/>
  <c r="W100" i="58"/>
  <c r="U30" i="58"/>
  <c r="U21" i="58"/>
  <c r="Q152" i="58"/>
  <c r="H141" i="58"/>
  <c r="U115" i="58"/>
  <c r="Q112" i="58"/>
  <c r="O55" i="58"/>
  <c r="O92" i="58"/>
  <c r="R49" i="58"/>
  <c r="M142" i="58"/>
  <c r="I112" i="58"/>
  <c r="J89" i="58"/>
  <c r="I39" i="58"/>
  <c r="W129" i="58"/>
  <c r="J137" i="58"/>
  <c r="V43" i="58"/>
  <c r="S26" i="58"/>
  <c r="G137" i="58"/>
  <c r="I23" i="58"/>
  <c r="N50" i="58"/>
  <c r="P126" i="58"/>
  <c r="H49" i="58"/>
  <c r="M129" i="58"/>
  <c r="G143" i="58"/>
  <c r="S145" i="58"/>
  <c r="O105" i="58"/>
  <c r="O42" i="58"/>
  <c r="N119" i="58"/>
  <c r="Q74" i="58"/>
  <c r="P138" i="58"/>
  <c r="I49" i="58"/>
  <c r="J29" i="58"/>
  <c r="J44" i="58"/>
  <c r="O106" i="58"/>
  <c r="O84" i="58"/>
  <c r="V88" i="58"/>
  <c r="V138" i="58"/>
  <c r="L144" i="58"/>
  <c r="L29" i="58"/>
  <c r="I144" i="58"/>
  <c r="N100" i="58"/>
  <c r="H92" i="58"/>
  <c r="R114" i="58"/>
  <c r="L23" i="58"/>
  <c r="J125" i="58"/>
  <c r="L104" i="58"/>
  <c r="G88" i="58"/>
  <c r="P55" i="58"/>
  <c r="K141" i="58"/>
  <c r="Q128" i="58"/>
  <c r="M27" i="58"/>
  <c r="V128" i="58"/>
  <c r="J102" i="58"/>
  <c r="Q60" i="58"/>
  <c r="J126" i="58"/>
  <c r="R120" i="58"/>
  <c r="S75" i="58"/>
  <c r="U152" i="58"/>
  <c r="N96" i="58"/>
  <c r="O35" i="58"/>
  <c r="U85" i="58"/>
  <c r="L43" i="58"/>
  <c r="I24" i="58"/>
  <c r="Q117" i="58"/>
  <c r="V104" i="58"/>
  <c r="Q52" i="58"/>
  <c r="N39" i="58"/>
  <c r="L48" i="58"/>
  <c r="J56" i="58"/>
  <c r="N32" i="58"/>
  <c r="H139" i="58"/>
  <c r="V38" i="58"/>
  <c r="V109" i="58"/>
  <c r="P20" i="58"/>
  <c r="I45" i="58"/>
  <c r="P90" i="58"/>
  <c r="R60" i="58"/>
  <c r="Q42" i="58"/>
  <c r="J100" i="58"/>
  <c r="M32" i="58"/>
  <c r="R110" i="58"/>
  <c r="R138" i="58"/>
  <c r="J93" i="58"/>
  <c r="U144" i="58"/>
  <c r="O140" i="58"/>
  <c r="O118" i="58"/>
  <c r="S36" i="58"/>
  <c r="V123" i="58"/>
  <c r="H73" i="58"/>
  <c r="J154" i="58"/>
  <c r="H27" i="58"/>
  <c r="K36" i="58"/>
  <c r="H144" i="58"/>
  <c r="J127" i="58"/>
  <c r="S154" i="58"/>
  <c r="W47" i="58"/>
  <c r="M164" i="58"/>
  <c r="P36" i="58"/>
  <c r="V27" i="58"/>
  <c r="L24" i="58"/>
  <c r="G142" i="58"/>
  <c r="V112" i="58"/>
  <c r="N74" i="58"/>
  <c r="N43" i="58"/>
  <c r="N66" i="58"/>
  <c r="K40" i="58"/>
  <c r="U65" i="58"/>
  <c r="S118" i="58"/>
  <c r="S38" i="58"/>
  <c r="G65" i="58"/>
  <c r="I48" i="58"/>
  <c r="O85" i="58"/>
  <c r="N142" i="58"/>
  <c r="L153" i="58"/>
  <c r="P66" i="58"/>
  <c r="H24" i="58"/>
  <c r="N81" i="58"/>
  <c r="I42" i="58"/>
  <c r="R119" i="58"/>
  <c r="U63" i="58"/>
  <c r="H28" i="58"/>
  <c r="W164" i="58"/>
  <c r="P75" i="58"/>
  <c r="O87" i="58"/>
  <c r="H122" i="58"/>
  <c r="N42" i="58"/>
  <c r="P64" i="58"/>
  <c r="R28" i="58"/>
  <c r="P117" i="58"/>
  <c r="R142" i="58"/>
  <c r="I96" i="58"/>
  <c r="L33" i="58"/>
  <c r="K143" i="58"/>
  <c r="P88" i="58"/>
  <c r="U93" i="58"/>
  <c r="H121" i="58"/>
  <c r="K115" i="58"/>
  <c r="H155" i="58"/>
  <c r="J32" i="58"/>
  <c r="J87" i="58"/>
  <c r="P44" i="58"/>
  <c r="L61" i="58"/>
  <c r="N64" i="58"/>
  <c r="J55" i="58"/>
  <c r="N63" i="58"/>
  <c r="M97" i="58"/>
  <c r="O145" i="58"/>
  <c r="H90" i="58"/>
  <c r="V142" i="58"/>
  <c r="O39" i="58"/>
  <c r="S108" i="58"/>
  <c r="N116" i="58"/>
  <c r="N138" i="58"/>
  <c r="H153" i="58"/>
  <c r="O124" i="58"/>
  <c r="S143" i="58"/>
  <c r="M140" i="58"/>
  <c r="V106" i="58"/>
  <c r="K54" i="58"/>
  <c r="R57" i="58"/>
  <c r="K103" i="58"/>
  <c r="P35" i="58"/>
  <c r="L126" i="58"/>
  <c r="M74" i="58"/>
  <c r="K104" i="58"/>
  <c r="W155" i="58"/>
  <c r="G156" i="58"/>
  <c r="R87" i="58"/>
  <c r="M92" i="58"/>
  <c r="O24" i="58"/>
  <c r="K52" i="58"/>
  <c r="M91" i="58"/>
  <c r="V95" i="58"/>
  <c r="V23" i="58"/>
  <c r="W87" i="58"/>
  <c r="K153" i="58"/>
  <c r="S33" i="58"/>
  <c r="O91" i="58"/>
  <c r="U164" i="58"/>
  <c r="I72" i="58"/>
  <c r="U114" i="58"/>
  <c r="L122" i="58"/>
  <c r="I143" i="58"/>
  <c r="K26" i="58"/>
  <c r="K116" i="58"/>
  <c r="J43" i="58"/>
  <c r="S49" i="58"/>
  <c r="I82" i="58"/>
  <c r="W55" i="58"/>
  <c r="J23" i="58"/>
  <c r="M31" i="58"/>
  <c r="V31" i="58"/>
  <c r="J61" i="58"/>
  <c r="H59" i="58"/>
  <c r="U97" i="58"/>
  <c r="H50" i="58"/>
  <c r="J65" i="58"/>
  <c r="W106" i="58"/>
  <c r="L155" i="58"/>
  <c r="J138" i="58"/>
  <c r="G108" i="58"/>
  <c r="O60" i="58"/>
  <c r="M38" i="58"/>
  <c r="M141" i="58"/>
  <c r="U109" i="58"/>
  <c r="J141" i="58"/>
  <c r="W108" i="58"/>
  <c r="W35" i="58"/>
  <c r="W86" i="58"/>
  <c r="K155" i="58"/>
  <c r="P140" i="58"/>
  <c r="P23" i="58"/>
  <c r="I60" i="58"/>
  <c r="L89" i="58"/>
  <c r="W128" i="58"/>
  <c r="M81" i="58"/>
  <c r="I70" i="58"/>
  <c r="G140" i="58"/>
  <c r="O23" i="58"/>
  <c r="S85" i="58"/>
  <c r="L124" i="58"/>
  <c r="U29" i="58"/>
  <c r="W131" i="58"/>
  <c r="Q48" i="58"/>
  <c r="R164" i="58"/>
  <c r="Q88" i="58"/>
  <c r="N73" i="58"/>
  <c r="I28" i="58"/>
  <c r="H96" i="58"/>
  <c r="V116" i="58"/>
  <c r="K112" i="58"/>
  <c r="M42" i="58"/>
  <c r="R59" i="58"/>
  <c r="J50" i="58"/>
  <c r="V87" i="58"/>
  <c r="W50" i="58"/>
  <c r="V49" i="58"/>
  <c r="G115" i="58"/>
  <c r="V124" i="58"/>
  <c r="J114" i="58"/>
  <c r="H55" i="58"/>
  <c r="W31" i="58"/>
  <c r="O27" i="58"/>
  <c r="V129" i="58"/>
  <c r="M48" i="58"/>
  <c r="Q118" i="58"/>
  <c r="M155" i="58"/>
  <c r="J116" i="58"/>
  <c r="H75" i="58"/>
  <c r="N139" i="58"/>
  <c r="P92" i="58"/>
  <c r="M75" i="58"/>
  <c r="V117" i="58"/>
  <c r="I153" i="58"/>
  <c r="V60" i="58"/>
  <c r="W92" i="58"/>
  <c r="I30" i="58"/>
  <c r="U153" i="58"/>
  <c r="R143" i="58"/>
  <c r="P100" i="58"/>
  <c r="I52" i="58"/>
  <c r="U156" i="58"/>
  <c r="W57" i="58"/>
  <c r="G127" i="58"/>
  <c r="P87" i="58"/>
  <c r="H130" i="58"/>
  <c r="M119" i="58"/>
  <c r="S106" i="58"/>
  <c r="Q153" i="58"/>
  <c r="R137" i="58"/>
  <c r="S95" i="58"/>
  <c r="U50" i="58"/>
  <c r="R131" i="58"/>
  <c r="K74" i="58"/>
  <c r="S117" i="58"/>
  <c r="J123" i="58"/>
  <c r="M93" i="58"/>
  <c r="W65" i="58"/>
  <c r="I114" i="58"/>
  <c r="S20" i="58"/>
  <c r="Q86" i="58"/>
  <c r="S105" i="58"/>
  <c r="J66" i="58"/>
  <c r="P74" i="58"/>
  <c r="K119" i="58"/>
  <c r="O121" i="58"/>
  <c r="W24" i="58"/>
  <c r="I31" i="58"/>
  <c r="G106" i="58"/>
  <c r="O68" i="58"/>
  <c r="G85" i="58"/>
  <c r="U33" i="58"/>
  <c r="N55" i="58"/>
  <c r="O90" i="58"/>
  <c r="H20" i="58"/>
  <c r="O122" i="58"/>
  <c r="O89" i="58"/>
  <c r="G131" i="58"/>
  <c r="N126" i="58"/>
  <c r="N36" i="58"/>
  <c r="O102" i="58"/>
  <c r="I61" i="58"/>
  <c r="P95" i="58"/>
  <c r="O144" i="58"/>
  <c r="I89" i="58"/>
  <c r="J144" i="58"/>
  <c r="P93" i="58"/>
  <c r="U31" i="58"/>
  <c r="S54" i="58"/>
  <c r="H142" i="58"/>
  <c r="W141" i="58"/>
  <c r="G126" i="58"/>
  <c r="N26" i="58"/>
  <c r="Q91" i="58"/>
  <c r="K70" i="58"/>
  <c r="U129" i="58"/>
  <c r="M54" i="58"/>
  <c r="J28" i="58"/>
  <c r="R154" i="58"/>
  <c r="O120" i="58"/>
  <c r="H81" i="58"/>
  <c r="Q30" i="58"/>
  <c r="L81" i="58"/>
  <c r="U47" i="58"/>
  <c r="R144" i="58"/>
  <c r="H26" i="58"/>
  <c r="H143" i="58"/>
  <c r="V143" i="58"/>
  <c r="S121" i="58"/>
  <c r="L63" i="58"/>
  <c r="K55" i="58"/>
  <c r="R52" i="58"/>
  <c r="S35" i="58"/>
  <c r="M66" i="58"/>
  <c r="W114" i="58"/>
  <c r="I141" i="58"/>
  <c r="S51" i="58"/>
  <c r="R152" i="58"/>
  <c r="U24" i="58"/>
  <c r="V64" i="58"/>
  <c r="L127" i="58"/>
  <c r="S21" i="58"/>
  <c r="P22" i="58"/>
  <c r="S92" i="58"/>
  <c r="V119" i="58"/>
  <c r="K44" i="58"/>
  <c r="I156" i="58"/>
  <c r="N89" i="58"/>
  <c r="M145" i="58"/>
  <c r="K114" i="58"/>
  <c r="P43" i="58"/>
  <c r="H65" i="58"/>
  <c r="W153" i="58"/>
  <c r="S60" i="58"/>
  <c r="H89" i="58"/>
  <c r="M95" i="58"/>
  <c r="J152" i="58"/>
  <c r="P102" i="58"/>
  <c r="H103" i="58"/>
  <c r="U40" i="58"/>
  <c r="G119" i="58"/>
  <c r="P131" i="58"/>
  <c r="M57" i="58"/>
  <c r="I41" i="58"/>
  <c r="S91" i="58"/>
  <c r="Q72" i="58"/>
  <c r="L22" i="58"/>
  <c r="Q32" i="58"/>
  <c r="R53" i="58"/>
  <c r="S97" i="58"/>
  <c r="M63" i="58"/>
  <c r="V100" i="58"/>
  <c r="U49" i="58"/>
  <c r="R75" i="58"/>
  <c r="L118" i="58"/>
  <c r="J24" i="58"/>
  <c r="Q96" i="58"/>
  <c r="U27" i="58"/>
  <c r="U105" i="58"/>
  <c r="S44" i="58"/>
  <c r="P127" i="58"/>
  <c r="H108" i="58"/>
  <c r="N164" i="58"/>
  <c r="U94" i="58"/>
  <c r="H38" i="58"/>
  <c r="K126" i="58"/>
  <c r="W46" i="58"/>
  <c r="N40" i="58"/>
  <c r="N54" i="58"/>
  <c r="W56" i="58"/>
  <c r="L93" i="58"/>
  <c r="J118" i="58"/>
  <c r="Q55" i="58"/>
  <c r="J42" i="58"/>
  <c r="K131" i="58"/>
  <c r="P114" i="58"/>
  <c r="S102" i="58"/>
  <c r="I97" i="58"/>
  <c r="I27" i="58"/>
  <c r="O56" i="58"/>
  <c r="Q67" i="58"/>
  <c r="U44" i="58"/>
  <c r="J129" i="58"/>
  <c r="O54" i="58"/>
  <c r="N94" i="58"/>
  <c r="O20" i="58"/>
  <c r="K92" i="58"/>
  <c r="R103" i="58"/>
  <c r="N106" i="58"/>
  <c r="N70" i="58"/>
  <c r="I88" i="58"/>
  <c r="I36" i="58"/>
  <c r="K117" i="58"/>
  <c r="L105" i="58"/>
  <c r="V56" i="58"/>
  <c r="U125" i="58"/>
  <c r="P63" i="58"/>
  <c r="S43" i="58"/>
  <c r="I138" i="58"/>
  <c r="J20" i="58"/>
  <c r="P33" i="58"/>
  <c r="N102" i="58"/>
  <c r="H68" i="58"/>
  <c r="L27" i="58"/>
  <c r="G123" i="58"/>
  <c r="I20" i="58"/>
  <c r="M85" i="58"/>
  <c r="P108" i="58"/>
  <c r="P130" i="58"/>
  <c r="K82" i="58"/>
  <c r="I145" i="58"/>
  <c r="K31" i="58"/>
  <c r="W145" i="58"/>
  <c r="M60" i="58"/>
  <c r="L129" i="58"/>
  <c r="U55" i="58"/>
  <c r="G91" i="58"/>
  <c r="R106" i="58"/>
  <c r="Q84" i="58"/>
  <c r="O95" i="58"/>
  <c r="L114" i="58"/>
  <c r="P106" i="58"/>
  <c r="Q126" i="58"/>
  <c r="W45" i="58"/>
  <c r="K139" i="58"/>
  <c r="M126" i="58"/>
  <c r="I95" i="58"/>
  <c r="O59" i="58"/>
  <c r="K100" i="58"/>
  <c r="V20" i="58"/>
  <c r="Q66" i="58"/>
  <c r="R31" i="58"/>
  <c r="V115" i="58"/>
  <c r="I127" i="58"/>
  <c r="P129" i="58"/>
  <c r="N30" i="58"/>
  <c r="W72" i="58"/>
  <c r="Q97" i="58"/>
  <c r="Q90" i="58"/>
  <c r="M117" i="58"/>
  <c r="W89" i="58"/>
  <c r="N22" i="58"/>
  <c r="I35" i="58"/>
  <c r="L141" i="58"/>
  <c r="R44" i="58"/>
  <c r="R129" i="58"/>
  <c r="Q95" i="58"/>
  <c r="H86" i="58"/>
  <c r="M33" i="58"/>
  <c r="I152" i="58"/>
  <c r="R35" i="58"/>
  <c r="Q87" i="58"/>
  <c r="K73" i="58"/>
  <c r="M96" i="58"/>
  <c r="M21" i="58"/>
  <c r="W90" i="58"/>
  <c r="M40" i="58"/>
  <c r="N154" i="58"/>
  <c r="U54" i="58"/>
  <c r="U126" i="58"/>
  <c r="K89" i="58"/>
  <c r="W28" i="58"/>
  <c r="H109" i="58"/>
  <c r="J72" i="58"/>
  <c r="I124" i="58"/>
  <c r="J51" i="58"/>
  <c r="Q22" i="58"/>
  <c r="W139" i="58"/>
  <c r="G20" i="58"/>
  <c r="M70" i="58"/>
  <c r="M67" i="58"/>
  <c r="H47" i="58"/>
  <c r="M46" i="58"/>
  <c r="P124" i="58"/>
  <c r="V153" i="58"/>
  <c r="H106" i="58"/>
  <c r="V30" i="58"/>
  <c r="P47" i="58"/>
  <c r="R115" i="58"/>
  <c r="H154" i="58"/>
  <c r="S124" i="58"/>
  <c r="M39" i="58"/>
  <c r="N127" i="58"/>
  <c r="K109" i="58"/>
  <c r="J82" i="58"/>
  <c r="M65" i="58"/>
  <c r="L87" i="58"/>
  <c r="O138" i="58"/>
  <c r="V86" i="58"/>
  <c r="P29" i="58"/>
  <c r="W36" i="58"/>
  <c r="Q154" i="58"/>
  <c r="O96" i="58"/>
  <c r="I104" i="58"/>
  <c r="K23" i="58"/>
  <c r="U74" i="58"/>
  <c r="O25" i="58"/>
  <c r="K65" i="58"/>
  <c r="L57" i="58"/>
  <c r="L131" i="58"/>
  <c r="S110" i="58"/>
  <c r="M90" i="58"/>
  <c r="J153" i="58"/>
  <c r="I53" i="58"/>
  <c r="M56" i="58"/>
  <c r="L91" i="58"/>
  <c r="Q29" i="58"/>
  <c r="R64" i="58"/>
  <c r="P144" i="58"/>
  <c r="L112" i="58"/>
  <c r="N137" i="58"/>
  <c r="U42" i="58"/>
  <c r="R118" i="58"/>
  <c r="N156" i="58"/>
  <c r="R33" i="58"/>
  <c r="W41" i="58"/>
  <c r="K120" i="58"/>
  <c r="P121" i="58"/>
  <c r="Q43" i="58"/>
  <c r="U119" i="58"/>
  <c r="L45" i="58"/>
  <c r="U72" i="58"/>
  <c r="L26" i="58"/>
  <c r="M130" i="58"/>
  <c r="U23" i="58"/>
  <c r="P104" i="58"/>
  <c r="S72" i="58"/>
  <c r="P118" i="58"/>
  <c r="W21" i="58"/>
  <c r="Q139" i="58"/>
  <c r="N59" i="58"/>
  <c r="R29" i="58"/>
  <c r="L50" i="58"/>
  <c r="M127" i="58"/>
  <c r="S27" i="58"/>
  <c r="L56" i="58"/>
  <c r="O65" i="58"/>
  <c r="K61" i="58"/>
  <c r="N84" i="58"/>
  <c r="P141" i="58"/>
  <c r="V42" i="58"/>
  <c r="N52" i="58"/>
  <c r="M30" i="58"/>
  <c r="Q36" i="58"/>
  <c r="J73" i="58"/>
  <c r="U56" i="58"/>
  <c r="P52" i="58"/>
  <c r="N27" i="58"/>
  <c r="M138" i="58"/>
  <c r="G48" i="58"/>
  <c r="Q81" i="58"/>
  <c r="V84" i="58"/>
  <c r="J86" i="58"/>
  <c r="I54" i="58"/>
  <c r="L31" i="58"/>
  <c r="P25" i="58"/>
  <c r="M28" i="58"/>
  <c r="Q59" i="58"/>
  <c r="Q56" i="58"/>
  <c r="V90" i="58"/>
  <c r="V32" i="58"/>
  <c r="V91" i="58"/>
  <c r="V66" i="58"/>
  <c r="J53" i="58"/>
  <c r="Q123" i="58"/>
  <c r="Q141" i="58"/>
  <c r="I154" i="58"/>
  <c r="N88" i="58"/>
  <c r="Q61" i="58"/>
  <c r="W97" i="58"/>
  <c r="N125" i="58"/>
  <c r="N144" i="58"/>
  <c r="R95" i="58"/>
  <c r="U82" i="58"/>
  <c r="H44" i="58"/>
  <c r="R123" i="58"/>
  <c r="K145" i="58"/>
  <c r="S93" i="58"/>
  <c r="O93" i="58"/>
  <c r="H48" i="58"/>
  <c r="L95" i="58"/>
  <c r="H129" i="58"/>
  <c r="P82" i="58"/>
  <c r="W112" i="58"/>
  <c r="S156" i="58"/>
  <c r="O72" i="58"/>
  <c r="R90" i="58"/>
  <c r="K95" i="58"/>
  <c r="Q102" i="58"/>
  <c r="K56" i="58"/>
  <c r="P89" i="58"/>
  <c r="L54" i="58"/>
  <c r="N72" i="58"/>
  <c r="L115" i="58"/>
  <c r="J88" i="58"/>
  <c r="G109" i="58"/>
  <c r="R127" i="58"/>
  <c r="O73" i="58"/>
  <c r="W30" i="58"/>
  <c r="K46" i="58"/>
  <c r="V85" i="58"/>
  <c r="P128" i="58"/>
  <c r="U155" i="58"/>
  <c r="P56" i="58"/>
  <c r="I131" i="58"/>
  <c r="H123" i="58"/>
  <c r="M72" i="58"/>
  <c r="W25" i="58"/>
  <c r="G129" i="58"/>
  <c r="K121" i="58"/>
  <c r="M128" i="58"/>
  <c r="H63" i="58"/>
  <c r="R155" i="58"/>
  <c r="R41" i="58"/>
  <c r="N38" i="58"/>
  <c r="W54" i="58"/>
  <c r="O139" i="58"/>
  <c r="S139" i="58"/>
  <c r="L25" i="58"/>
  <c r="Q82" i="58"/>
  <c r="K41" i="58"/>
  <c r="W142" i="58"/>
  <c r="Q110" i="58"/>
  <c r="K49" i="58"/>
  <c r="S115" i="58"/>
  <c r="M23" i="58"/>
  <c r="J40" i="58"/>
  <c r="P30" i="58"/>
  <c r="G112" i="58"/>
  <c r="J35" i="58"/>
  <c r="L65" i="58"/>
  <c r="W123" i="58"/>
  <c r="I117" i="58"/>
  <c r="H85" i="58"/>
  <c r="L42" i="58"/>
  <c r="J21" i="58"/>
  <c r="K122" i="58"/>
  <c r="U67" i="58"/>
  <c r="L125" i="58"/>
  <c r="Q35" i="58"/>
  <c r="W156" i="58"/>
  <c r="O31" i="58"/>
  <c r="Q73" i="58"/>
  <c r="O104" i="58"/>
  <c r="Q127" i="58"/>
  <c r="R20" i="58"/>
  <c r="J96" i="58"/>
  <c r="I65" i="58"/>
  <c r="G120" i="58"/>
  <c r="J25" i="58"/>
  <c r="R153" i="58"/>
  <c r="K20" i="58"/>
  <c r="S126" i="58"/>
  <c r="L90" i="58"/>
  <c r="P120" i="58"/>
  <c r="Q40" i="58"/>
  <c r="K105" i="58"/>
  <c r="G73" i="58"/>
  <c r="J26" i="58"/>
  <c r="V102" i="58"/>
  <c r="H104" i="58"/>
  <c r="N130" i="58"/>
  <c r="P46" i="58"/>
  <c r="H82" i="58"/>
  <c r="N105" i="58"/>
  <c r="R38" i="58"/>
  <c r="I64" i="58"/>
  <c r="P145" i="58"/>
  <c r="Q115" i="58"/>
  <c r="J128" i="58"/>
  <c r="J60" i="58"/>
  <c r="V89" i="58"/>
  <c r="O88" i="58"/>
  <c r="M152" i="58"/>
  <c r="I122" i="58"/>
  <c r="V70" i="58"/>
  <c r="J63" i="58"/>
  <c r="K86" i="58"/>
  <c r="G30" i="58"/>
  <c r="R30" i="58"/>
  <c r="I84" i="58"/>
  <c r="N53" i="58"/>
  <c r="V97" i="58"/>
  <c r="Q64" i="58"/>
  <c r="U20" i="58"/>
  <c r="Q156" i="58"/>
  <c r="K97" i="58"/>
  <c r="L36" i="58"/>
  <c r="G82" i="58"/>
  <c r="H118" i="58"/>
  <c r="R94" i="58"/>
  <c r="R89" i="58"/>
  <c r="V35" i="58"/>
  <c r="S89" i="58"/>
  <c r="U84" i="58"/>
  <c r="R40" i="58"/>
  <c r="I119" i="58"/>
  <c r="M153" i="58"/>
  <c r="H95" i="58"/>
  <c r="O33" i="58"/>
  <c r="O103" i="58"/>
  <c r="P153" i="58"/>
  <c r="J109" i="58"/>
  <c r="G124" i="58"/>
  <c r="K84" i="58"/>
  <c r="K129" i="58"/>
  <c r="R116" i="58"/>
  <c r="W23" i="58"/>
  <c r="R96" i="58"/>
  <c r="M102" i="58"/>
  <c r="K25" i="58"/>
  <c r="U61" i="58"/>
  <c r="H67" i="58"/>
  <c r="S104" i="58"/>
  <c r="V54" i="58"/>
  <c r="M43" i="58"/>
  <c r="Q108" i="58"/>
  <c r="S66" i="58"/>
  <c r="R82" i="58"/>
  <c r="K125" i="58"/>
  <c r="Q44" i="58"/>
  <c r="J31" i="58"/>
  <c r="G95" i="58"/>
  <c r="H39" i="58"/>
  <c r="K142" i="58"/>
  <c r="O119" i="58"/>
  <c r="O57" i="58"/>
  <c r="I63" i="58"/>
  <c r="W94" i="58"/>
  <c r="W32" i="58"/>
  <c r="H36" i="58"/>
  <c r="V75" i="58"/>
  <c r="H88" i="58"/>
  <c r="Q116" i="58"/>
  <c r="I106" i="58"/>
  <c r="L60" i="58"/>
  <c r="K35" i="58"/>
  <c r="P94" i="58"/>
  <c r="S114" i="58"/>
  <c r="K130" i="58"/>
  <c r="L110" i="58"/>
  <c r="O154" i="58"/>
  <c r="M61" i="58"/>
  <c r="H117" i="58"/>
  <c r="V121" i="58"/>
  <c r="V44" i="58"/>
  <c r="H72" i="58"/>
  <c r="O53" i="58"/>
  <c r="K24" i="58"/>
  <c r="I46" i="58"/>
  <c r="I109" i="58"/>
  <c r="U139" i="58"/>
  <c r="N112" i="58"/>
  <c r="W74" i="58"/>
  <c r="O130" i="58"/>
  <c r="O64" i="58"/>
  <c r="U91" i="58"/>
  <c r="J139" i="58"/>
  <c r="W105" i="58"/>
  <c r="P70" i="58"/>
  <c r="G102" i="58"/>
  <c r="L64" i="58"/>
  <c r="N75" i="58"/>
  <c r="R124" i="58"/>
  <c r="H42" i="58"/>
  <c r="O152" i="58"/>
  <c r="W121" i="58"/>
  <c r="M120" i="58"/>
  <c r="K127" i="58"/>
  <c r="S52" i="58"/>
  <c r="R86" i="58"/>
  <c r="G86" i="58"/>
  <c r="O164" i="58"/>
  <c r="S46" i="58"/>
  <c r="R72" i="58"/>
  <c r="H137" i="58"/>
  <c r="J48" i="58"/>
  <c r="S74" i="58"/>
  <c r="J54" i="58"/>
  <c r="I130" i="58"/>
  <c r="W84" i="58"/>
  <c r="S31" i="58"/>
  <c r="P54" i="58"/>
  <c r="I25" i="58"/>
  <c r="O38" i="58"/>
  <c r="V154" i="58"/>
  <c r="M112" i="58"/>
  <c r="L119" i="58"/>
  <c r="U112" i="58"/>
  <c r="P155" i="58"/>
  <c r="S109" i="58"/>
  <c r="K106" i="58"/>
  <c r="U128" i="58"/>
  <c r="R25" i="58"/>
  <c r="V59" i="58"/>
  <c r="P97" i="58"/>
  <c r="L82" i="58"/>
  <c r="G38" i="58"/>
  <c r="S82" i="58"/>
  <c r="S50" i="58"/>
  <c r="W119" i="58"/>
  <c r="J41" i="58"/>
  <c r="K29" i="58"/>
  <c r="L128" i="58"/>
  <c r="V110" i="58"/>
  <c r="N103" i="58"/>
  <c r="V96" i="58"/>
  <c r="G90" i="58"/>
  <c r="J92" i="58"/>
  <c r="L41" i="58"/>
  <c r="H105" i="58"/>
  <c r="K96" i="58"/>
  <c r="R139" i="58"/>
  <c r="Q33" i="58"/>
  <c r="J68" i="58"/>
  <c r="Q70" i="58"/>
  <c r="K22" i="58"/>
  <c r="J155" i="58"/>
  <c r="M87" i="58"/>
  <c r="U22" i="58"/>
  <c r="O155" i="58"/>
  <c r="I56" i="58"/>
  <c r="L145" i="58"/>
  <c r="Q144" i="58"/>
  <c r="Q105" i="58"/>
  <c r="R156" i="58"/>
  <c r="S57" i="58"/>
  <c r="V52" i="58"/>
  <c r="O32" i="58"/>
  <c r="K123" i="58"/>
  <c r="I50" i="58"/>
  <c r="U70" i="58"/>
  <c r="W48" i="58"/>
  <c r="P51" i="58"/>
  <c r="R81" i="58"/>
  <c r="R27" i="58"/>
  <c r="L67" i="58"/>
  <c r="U102" i="58"/>
  <c r="M88" i="58"/>
  <c r="J156" i="58"/>
  <c r="M45" i="58"/>
  <c r="Q25" i="58"/>
  <c r="U73" i="58"/>
  <c r="S129" i="58"/>
  <c r="R88" i="58"/>
  <c r="O67" i="58"/>
  <c r="U131" i="58"/>
  <c r="P123" i="58"/>
  <c r="W33" i="58"/>
  <c r="G75" i="58"/>
  <c r="U66" i="58"/>
  <c r="O28" i="58"/>
  <c r="I121" i="58"/>
  <c r="Q31" i="58"/>
  <c r="H30" i="58"/>
  <c r="U25" i="58"/>
  <c r="G92" i="58"/>
  <c r="I87" i="58"/>
  <c r="P143" i="58"/>
  <c r="I86" i="58"/>
  <c r="H35" i="58"/>
  <c r="G89" i="58"/>
  <c r="L97" i="58"/>
  <c r="P85" i="58"/>
  <c r="U60" i="58"/>
  <c r="M20" i="58"/>
  <c r="O112" i="58"/>
  <c r="I120" i="58"/>
  <c r="H33" i="58"/>
  <c r="I91" i="58"/>
  <c r="L138" i="58"/>
  <c r="V145" i="58"/>
  <c r="M137" i="58"/>
  <c r="O44" i="58"/>
  <c r="W51" i="58"/>
  <c r="R85" i="58"/>
  <c r="L106" i="58"/>
  <c r="Q140" i="58"/>
  <c r="H100" i="58"/>
  <c r="O126" i="58"/>
  <c r="N118" i="58"/>
  <c r="L100" i="58"/>
  <c r="K53" i="58"/>
  <c r="H31" i="58"/>
  <c r="N56" i="58"/>
  <c r="O66" i="58"/>
  <c r="U108" i="58"/>
  <c r="V130" i="58"/>
  <c r="L47" i="58"/>
  <c r="L164" i="58"/>
  <c r="Q119" i="58"/>
  <c r="V50" i="58"/>
  <c r="W60" i="58"/>
  <c r="U122" i="58"/>
  <c r="S94" i="58"/>
  <c r="R84" i="58"/>
  <c r="P48" i="58"/>
  <c r="N20" i="58"/>
  <c r="P32" i="58"/>
  <c r="V114" i="58"/>
  <c r="M59" i="58"/>
  <c r="V24" i="58"/>
  <c r="J84" i="58"/>
  <c r="K156" i="58"/>
  <c r="H156" i="58"/>
  <c r="H70" i="58"/>
  <c r="J110" i="58"/>
  <c r="R66" i="58"/>
  <c r="J122" i="58"/>
  <c r="H119" i="58"/>
  <c r="V39" i="58"/>
  <c r="S40" i="58"/>
  <c r="S96" i="58"/>
  <c r="V68" i="58"/>
  <c r="H54" i="58"/>
  <c r="N90" i="58"/>
  <c r="W126" i="58"/>
  <c r="R128" i="58"/>
  <c r="L51" i="58"/>
  <c r="G125" i="58"/>
  <c r="G25" i="58"/>
  <c r="U68" i="58"/>
  <c r="M139" i="58"/>
  <c r="H41" i="58"/>
  <c r="O70" i="58"/>
  <c r="O49" i="58"/>
  <c r="J46" i="58"/>
  <c r="R117" i="58"/>
  <c r="I81" i="58"/>
  <c r="N122" i="58"/>
  <c r="W43" i="58"/>
  <c r="S48" i="58"/>
  <c r="O36" i="58"/>
  <c r="M64" i="58"/>
  <c r="O21" i="58"/>
  <c r="U41" i="58"/>
  <c r="P57" i="58"/>
  <c r="P152" i="58"/>
  <c r="M156" i="58"/>
  <c r="W85" i="58"/>
  <c r="I102" i="58"/>
  <c r="O117" i="58"/>
  <c r="W125" i="58"/>
  <c r="V74" i="58"/>
  <c r="I47" i="58"/>
  <c r="N115" i="58"/>
  <c r="H112" i="58"/>
  <c r="M22" i="58"/>
  <c r="J130" i="58"/>
  <c r="M123" i="58"/>
  <c r="L46" i="58"/>
  <c r="Q54" i="58"/>
  <c r="L94" i="58"/>
  <c r="K124" i="58"/>
  <c r="U48" i="58"/>
  <c r="R36" i="58"/>
  <c r="Q47" i="58"/>
  <c r="Q39" i="58"/>
  <c r="P109" i="58"/>
  <c r="Q124" i="58"/>
  <c r="H57" i="58"/>
  <c r="M131" i="58"/>
  <c r="K110" i="58"/>
  <c r="W138" i="58"/>
  <c r="M122" i="58"/>
  <c r="O41" i="58"/>
  <c r="J38" i="58"/>
  <c r="I164" i="58"/>
  <c r="W115" i="58"/>
  <c r="S142" i="58"/>
  <c r="O127" i="58"/>
  <c r="I92" i="58"/>
  <c r="R39" i="58"/>
  <c r="O22" i="58"/>
  <c r="I125" i="58"/>
  <c r="R73" i="58"/>
  <c r="O52" i="58"/>
  <c r="S32" i="58"/>
  <c r="J115" i="58"/>
  <c r="N57" i="58"/>
  <c r="G96" i="58"/>
  <c r="N35" i="58"/>
  <c r="Q142" i="58"/>
  <c r="L121" i="58"/>
  <c r="M36" i="58"/>
  <c r="K64" i="58"/>
  <c r="Q129" i="58"/>
  <c r="Q85" i="58"/>
  <c r="P139" i="58"/>
  <c r="U154" i="58"/>
  <c r="O86" i="58"/>
  <c r="R70" i="58"/>
  <c r="J140" i="58"/>
  <c r="V156" i="58"/>
  <c r="K87" i="58"/>
  <c r="S53" i="58"/>
  <c r="M100" i="58"/>
  <c r="M86" i="58"/>
  <c r="K51" i="58"/>
  <c r="G45" i="58"/>
  <c r="U138" i="58"/>
  <c r="J94" i="58"/>
  <c r="U137" i="58"/>
  <c r="S64" i="58"/>
  <c r="S100" i="58"/>
  <c r="G144" i="58"/>
  <c r="W49" i="58"/>
  <c r="H110" i="58"/>
  <c r="H127" i="58"/>
  <c r="V125" i="58"/>
  <c r="P125" i="58"/>
  <c r="K85" i="58"/>
  <c r="U123" i="58"/>
  <c r="R46" i="58"/>
  <c r="G145" i="58"/>
  <c r="O141" i="58"/>
  <c r="O51" i="58"/>
  <c r="J33" i="58"/>
  <c r="P40" i="58"/>
  <c r="V93" i="58"/>
  <c r="M144" i="58"/>
  <c r="N145" i="58"/>
  <c r="J49" i="58"/>
  <c r="U118" i="58"/>
  <c r="I103" i="58"/>
  <c r="N97" i="58"/>
  <c r="I140" i="58"/>
  <c r="G97" i="58"/>
  <c r="N108" i="58"/>
  <c r="V53" i="58"/>
  <c r="R108" i="58"/>
  <c r="V46" i="58"/>
  <c r="G93" i="58"/>
  <c r="W82" i="58"/>
  <c r="V26" i="58"/>
  <c r="W96" i="58"/>
  <c r="S23" i="58"/>
  <c r="L55" i="58"/>
  <c r="P164" i="58"/>
  <c r="I110" i="58"/>
  <c r="H116" i="58"/>
  <c r="L70" i="58"/>
  <c r="J30" i="58"/>
  <c r="V108" i="58"/>
  <c r="S116" i="58"/>
  <c r="V25" i="58"/>
  <c r="V45" i="58"/>
  <c r="L120" i="58"/>
  <c r="Q45" i="58"/>
  <c r="K75" i="58"/>
  <c r="H46" i="58"/>
  <c r="K60" i="58"/>
  <c r="R130" i="58"/>
  <c r="L39" i="58"/>
  <c r="I32" i="58"/>
  <c r="P110" i="58"/>
  <c r="J95" i="58"/>
  <c r="O137" i="58"/>
  <c r="H97" i="58"/>
  <c r="K154" i="58"/>
  <c r="K81" i="58"/>
  <c r="P86" i="58"/>
  <c r="N123" i="58"/>
  <c r="R50" i="58"/>
  <c r="L152" i="58"/>
  <c r="I85" i="58"/>
  <c r="W67" i="58"/>
  <c r="Q120" i="58"/>
  <c r="O26" i="58"/>
  <c r="W93" i="58"/>
  <c r="S137" i="58"/>
  <c r="L49" i="58"/>
  <c r="W144" i="58"/>
  <c r="L52" i="58"/>
  <c r="H115" i="58"/>
  <c r="W103" i="58"/>
  <c r="G110" i="58"/>
  <c r="P67" i="58"/>
  <c r="I123" i="58"/>
  <c r="P21" i="58"/>
  <c r="Q38" i="58"/>
  <c r="V33" i="58"/>
  <c r="I105" i="58"/>
  <c r="U88" i="58"/>
  <c r="P26" i="58"/>
  <c r="J91" i="58"/>
  <c r="G138" i="58"/>
  <c r="V28" i="58"/>
  <c r="W109" i="58"/>
  <c r="V57" i="58"/>
  <c r="M121" i="58"/>
  <c r="U38" i="58"/>
  <c r="L92" i="58"/>
  <c r="S125" i="58"/>
  <c r="V40" i="58"/>
  <c r="U117" i="58"/>
  <c r="R24" i="58"/>
  <c r="J131" i="58"/>
  <c r="W66" i="58"/>
  <c r="P53" i="58"/>
  <c r="H52" i="58"/>
  <c r="V48" i="58"/>
  <c r="G122" i="58"/>
  <c r="S30" i="58"/>
  <c r="P73" i="58"/>
  <c r="S55" i="58"/>
  <c r="W52" i="58"/>
  <c r="W102" i="58"/>
  <c r="P137" i="58"/>
  <c r="I43" i="58"/>
  <c r="H51" i="58"/>
  <c r="M125" i="58"/>
  <c r="K140" i="58"/>
  <c r="U124" i="58"/>
  <c r="S86" i="58"/>
  <c r="U104" i="58"/>
  <c r="Q65" i="58"/>
  <c r="H84" i="58"/>
  <c r="G139" i="58"/>
  <c r="Q75" i="58"/>
  <c r="H25" i="58"/>
  <c r="P156" i="58"/>
  <c r="L72" i="58"/>
  <c r="I22" i="58"/>
  <c r="H94" i="58"/>
  <c r="W75" i="58"/>
  <c r="M44" i="58"/>
  <c r="G104" i="58"/>
  <c r="Q63" i="58"/>
  <c r="L85" i="58"/>
  <c r="M53" i="58"/>
  <c r="L88" i="58"/>
  <c r="I90" i="58"/>
  <c r="N91" i="58"/>
  <c r="J124" i="58"/>
  <c r="K50" i="58"/>
  <c r="N85" i="58"/>
  <c r="R54" i="58"/>
  <c r="V41" i="58"/>
  <c r="N124" i="58"/>
  <c r="H61" i="58"/>
  <c r="H40" i="58"/>
  <c r="W64" i="58"/>
  <c r="W40" i="58"/>
  <c r="O153" i="58"/>
  <c r="N61" i="58"/>
  <c r="R65" i="58"/>
  <c r="V63" i="58"/>
  <c r="W63" i="58"/>
  <c r="U46" i="58"/>
  <c r="J112" i="58"/>
  <c r="J120" i="58"/>
  <c r="P27" i="58"/>
  <c r="H22" i="58"/>
  <c r="P24" i="58"/>
  <c r="R22" i="58"/>
  <c r="N65" i="58"/>
  <c r="Q53" i="58"/>
  <c r="L28" i="58"/>
  <c r="U141" i="58"/>
  <c r="L117" i="58"/>
  <c r="R125" i="58"/>
  <c r="M50" i="58"/>
  <c r="Q155" i="58"/>
  <c r="W127" i="58"/>
  <c r="S61" i="58"/>
  <c r="S141" i="58"/>
  <c r="R43" i="58"/>
  <c r="W38" i="58"/>
  <c r="J75" i="58"/>
  <c r="L20" i="58"/>
  <c r="J105" i="58"/>
  <c r="S152" i="58"/>
  <c r="N46" i="58"/>
  <c r="Q94" i="58"/>
  <c r="O45" i="58"/>
  <c r="L116" i="58"/>
  <c r="N28" i="58"/>
  <c r="O43" i="58"/>
  <c r="K137" i="58"/>
  <c r="K48" i="58"/>
  <c r="W20" i="58"/>
  <c r="M55" i="58"/>
  <c r="Q122" i="58"/>
  <c r="M51" i="58"/>
  <c r="R126" i="58"/>
  <c r="U87" i="58"/>
  <c r="N143" i="58"/>
  <c r="J90" i="58"/>
  <c r="J81" i="58"/>
  <c r="Q89" i="58"/>
  <c r="V65" i="58"/>
  <c r="R91" i="58"/>
  <c r="S81" i="58"/>
  <c r="S42" i="58"/>
  <c r="Q27" i="58"/>
  <c r="U145" i="58"/>
  <c r="M114" i="58"/>
  <c r="P142" i="58"/>
  <c r="U127" i="58"/>
  <c r="S70" i="58"/>
  <c r="K72" i="58"/>
  <c r="I73" i="58"/>
  <c r="L66" i="58"/>
  <c r="J57" i="58"/>
  <c r="D26" i="61"/>
  <c r="D22" i="61"/>
  <c r="D6" i="61"/>
  <c r="D34" i="61"/>
  <c r="D2" i="61"/>
  <c r="D10" i="61"/>
  <c r="D30" i="61"/>
  <c r="D18" i="61"/>
  <c r="E14" i="61" l="1"/>
  <c r="F49" i="44"/>
  <c r="J41" i="44"/>
  <c r="T132" i="58"/>
  <c r="T146" i="58"/>
  <c r="D4" i="44"/>
  <c r="D7" i="50" s="1"/>
  <c r="D5" i="50"/>
  <c r="T157" i="58"/>
  <c r="T76" i="58"/>
  <c r="G14" i="51"/>
  <c r="E18" i="51"/>
  <c r="C8" i="52"/>
  <c r="C6" i="52"/>
  <c r="C7" i="52"/>
  <c r="C8" i="53"/>
  <c r="C7" i="53"/>
  <c r="C6" i="53"/>
  <c r="C4" i="53"/>
  <c r="C4" i="52"/>
  <c r="G17" i="51"/>
  <c r="G16" i="51"/>
  <c r="G15" i="51"/>
  <c r="G13" i="51"/>
  <c r="G12" i="51"/>
  <c r="G11" i="51"/>
  <c r="G10" i="51"/>
  <c r="F18" i="51"/>
  <c r="D3" i="50"/>
  <c r="G49" i="44"/>
  <c r="H49" i="44"/>
  <c r="I49" i="44"/>
  <c r="K49" i="44"/>
  <c r="D14" i="61"/>
  <c r="G18" i="51" l="1"/>
  <c r="C5" i="51"/>
  <c r="C5" i="52"/>
  <c r="C5" i="53"/>
  <c r="T161" i="58"/>
  <c r="J29" i="44" l="1"/>
  <c r="J20" i="44" l="1"/>
  <c r="J32" i="44"/>
  <c r="J23" i="44"/>
  <c r="J15" i="44"/>
  <c r="J26" i="44"/>
  <c r="J44" i="44"/>
  <c r="J38" i="44"/>
  <c r="J35" i="44"/>
  <c r="F145" i="58" l="1"/>
  <c r="H76" i="58"/>
  <c r="J49" i="44"/>
  <c r="F93" i="58" l="1"/>
  <c r="F130" i="58"/>
  <c r="F51" i="58"/>
  <c r="F131" i="58"/>
  <c r="F113" i="58"/>
  <c r="W132" i="58"/>
  <c r="P132" i="58"/>
  <c r="F45" i="58"/>
  <c r="F126" i="58"/>
  <c r="F144" i="58"/>
  <c r="H132" i="58"/>
  <c r="H135" i="58" s="1"/>
  <c r="F121" i="58"/>
  <c r="F106" i="58"/>
  <c r="F42" i="58"/>
  <c r="I146" i="58"/>
  <c r="F85" i="58"/>
  <c r="F112" i="58"/>
  <c r="L76" i="58"/>
  <c r="F32" i="58"/>
  <c r="F115" i="58"/>
  <c r="F20" i="58"/>
  <c r="S76" i="58"/>
  <c r="F53" i="58"/>
  <c r="F104" i="58"/>
  <c r="Q76" i="58"/>
  <c r="K76" i="58"/>
  <c r="F88" i="58"/>
  <c r="F105" i="58"/>
  <c r="F94" i="58"/>
  <c r="G157" i="58"/>
  <c r="F100" i="58"/>
  <c r="F37" i="58"/>
  <c r="F25" i="58"/>
  <c r="F48" i="58"/>
  <c r="F71" i="58"/>
  <c r="F61" i="58"/>
  <c r="F28" i="58"/>
  <c r="F125" i="58"/>
  <c r="F69" i="58"/>
  <c r="R157" i="58"/>
  <c r="R76" i="58"/>
  <c r="V146" i="58"/>
  <c r="F52" i="58"/>
  <c r="F98" i="58"/>
  <c r="F92" i="58"/>
  <c r="F87" i="58"/>
  <c r="F68" i="58"/>
  <c r="F107" i="58"/>
  <c r="F43" i="58"/>
  <c r="U157" i="58"/>
  <c r="F59" i="58"/>
  <c r="F120" i="58"/>
  <c r="F97" i="58"/>
  <c r="J76" i="58"/>
  <c r="S132" i="58"/>
  <c r="F81" i="58"/>
  <c r="F36" i="58"/>
  <c r="U132" i="58"/>
  <c r="J132" i="58"/>
  <c r="F114" i="58"/>
  <c r="F31" i="58"/>
  <c r="F35" i="58"/>
  <c r="H79" i="58"/>
  <c r="O157" i="58"/>
  <c r="V157" i="58"/>
  <c r="F102" i="58"/>
  <c r="F67" i="58"/>
  <c r="H157" i="58"/>
  <c r="F33" i="58"/>
  <c r="F50" i="58"/>
  <c r="N132" i="58"/>
  <c r="F65" i="58"/>
  <c r="F116" i="58"/>
  <c r="F57" i="58"/>
  <c r="F22" i="58"/>
  <c r="I132" i="58"/>
  <c r="F90" i="58"/>
  <c r="O146" i="58"/>
  <c r="J157" i="58"/>
  <c r="F154" i="58"/>
  <c r="F60" i="58"/>
  <c r="F128" i="58"/>
  <c r="F39" i="58"/>
  <c r="S146" i="58"/>
  <c r="F137" i="58"/>
  <c r="F56" i="58"/>
  <c r="F127" i="58"/>
  <c r="R146" i="58"/>
  <c r="I157" i="58"/>
  <c r="F99" i="58"/>
  <c r="F123" i="58"/>
  <c r="F70" i="58"/>
  <c r="F164" i="58"/>
  <c r="F73" i="58"/>
  <c r="F152" i="58"/>
  <c r="F110" i="58"/>
  <c r="F75" i="58"/>
  <c r="J146" i="58"/>
  <c r="W146" i="58"/>
  <c r="F124" i="58"/>
  <c r="F62" i="58"/>
  <c r="K132" i="58"/>
  <c r="F117" i="58"/>
  <c r="F82" i="58"/>
  <c r="Q132" i="58"/>
  <c r="F111" i="58"/>
  <c r="F66" i="58"/>
  <c r="G146" i="58"/>
  <c r="F72" i="58"/>
  <c r="N157" i="58"/>
  <c r="F84" i="58"/>
  <c r="F153" i="58"/>
  <c r="F54" i="58"/>
  <c r="K146" i="58"/>
  <c r="P76" i="58"/>
  <c r="F49" i="58"/>
  <c r="N146" i="58"/>
  <c r="N76" i="58"/>
  <c r="P157" i="58"/>
  <c r="P146" i="58"/>
  <c r="F27" i="58"/>
  <c r="R132" i="58"/>
  <c r="F23" i="58"/>
  <c r="F95" i="58"/>
  <c r="F29" i="58"/>
  <c r="F26" i="58"/>
  <c r="F63" i="58"/>
  <c r="F41" i="58"/>
  <c r="W76" i="58"/>
  <c r="F30" i="58"/>
  <c r="O76" i="58"/>
  <c r="F91" i="58"/>
  <c r="F140" i="58"/>
  <c r="F24" i="58"/>
  <c r="H146" i="58"/>
  <c r="H149" i="58" s="1"/>
  <c r="F38" i="58"/>
  <c r="F119" i="58"/>
  <c r="W157" i="58"/>
  <c r="F86" i="58"/>
  <c r="F122" i="58"/>
  <c r="U76" i="58"/>
  <c r="L132" i="58"/>
  <c r="O132" i="58"/>
  <c r="F83" i="58"/>
  <c r="F143" i="58"/>
  <c r="V132" i="58"/>
  <c r="F139" i="58"/>
  <c r="F46" i="58"/>
  <c r="S157" i="58"/>
  <c r="F151" i="58"/>
  <c r="F47" i="58"/>
  <c r="F108" i="58"/>
  <c r="F101" i="58"/>
  <c r="F156" i="58"/>
  <c r="Q157" i="58"/>
  <c r="F109" i="58"/>
  <c r="F118" i="58"/>
  <c r="L157" i="58"/>
  <c r="F44" i="58"/>
  <c r="Q146" i="58"/>
  <c r="F103" i="58"/>
  <c r="F155" i="58"/>
  <c r="F141" i="58"/>
  <c r="F55" i="58"/>
  <c r="M146" i="58"/>
  <c r="M132" i="58"/>
  <c r="M76" i="58"/>
  <c r="F64" i="58"/>
  <c r="U146" i="58"/>
  <c r="F142" i="58"/>
  <c r="F89" i="58"/>
  <c r="M157" i="58"/>
  <c r="F138" i="58"/>
  <c r="F129" i="58"/>
  <c r="G132" i="58"/>
  <c r="I76" i="58"/>
  <c r="V76" i="58"/>
  <c r="K157" i="58"/>
  <c r="F96" i="58"/>
  <c r="F40" i="58"/>
  <c r="F74" i="58"/>
  <c r="F21" i="58"/>
  <c r="L146" i="58"/>
  <c r="G76" i="58" l="1"/>
  <c r="G161" i="58" s="1"/>
  <c r="S161" i="58"/>
  <c r="F157" i="58"/>
  <c r="F159" i="58" s="1"/>
  <c r="F132" i="58"/>
  <c r="F135" i="58" s="1"/>
  <c r="F146" i="58"/>
  <c r="F149" i="58" s="1"/>
  <c r="F76" i="58"/>
  <c r="F79" i="58" s="1"/>
  <c r="N161" i="58"/>
  <c r="K161" i="58"/>
  <c r="L161" i="58"/>
  <c r="W161" i="58"/>
  <c r="J161" i="58"/>
  <c r="H159" i="58"/>
  <c r="H161" i="58"/>
  <c r="O161" i="58"/>
  <c r="R161" i="58"/>
  <c r="U161" i="58"/>
  <c r="M161" i="58"/>
  <c r="I161" i="58"/>
  <c r="Q161" i="58"/>
  <c r="P161" i="58"/>
  <c r="V161" i="58"/>
  <c r="F161" i="5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Hintze, Pamela</author>
  </authors>
  <commentList>
    <comment ref="B84" authorId="0" shapeId="0" xr:uid="{00000000-0006-0000-0600-000001000000}">
      <text>
        <r>
          <rPr>
            <b/>
            <sz val="9"/>
            <color indexed="81"/>
            <rFont val="Tahoma"/>
            <family val="2"/>
          </rPr>
          <t>Hintze, Pamela:</t>
        </r>
        <r>
          <rPr>
            <sz val="9"/>
            <color indexed="81"/>
            <rFont val="Tahoma"/>
            <family val="2"/>
          </rPr>
          <t xml:space="preserve">
when preparing form for FY18, remember to change the cell for this BU from 91rpt to 910Au, otherwise the BU dropdown will not work on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 Martins</author>
    <author>Harvey, Tessica</author>
  </authors>
  <commentList>
    <comment ref="G31" authorId="0" shapeId="0" xr:uid="{00000000-0006-0000-0700-000001000000}">
      <text>
        <r>
          <rPr>
            <b/>
            <sz val="8"/>
            <color indexed="81"/>
            <rFont val="Tahoma"/>
            <family val="2"/>
          </rPr>
          <t>Tessica's  manually key. Go to PY 
42000_EW package and get number from LTL form
Kris Martins:</t>
        </r>
        <r>
          <rPr>
            <sz val="8"/>
            <color indexed="81"/>
            <rFont val="Tahoma"/>
            <family val="2"/>
          </rPr>
          <t xml:space="preserve">
Addl Leave per Forestry
Get amount from PY LTL form</t>
        </r>
      </text>
    </comment>
    <comment ref="G34" authorId="1" shapeId="0" xr:uid="{00000000-0006-0000-0700-000002000000}">
      <text>
        <r>
          <rPr>
            <b/>
            <sz val="9"/>
            <color indexed="81"/>
            <rFont val="Tahoma"/>
            <family val="2"/>
          </rPr>
          <t>Harvey, Tessica:</t>
        </r>
        <r>
          <rPr>
            <sz val="9"/>
            <color indexed="81"/>
            <rFont val="Tahoma"/>
            <family val="2"/>
          </rPr>
          <t xml:space="preserve">
Go to PY 42700_EW package and get the number from the form they provided ( ask Pam for help if needed)</t>
        </r>
      </text>
    </comment>
    <comment ref="F77" authorId="1" shapeId="0" xr:uid="{00000000-0006-0000-0700-000003000000}">
      <text>
        <r>
          <rPr>
            <b/>
            <sz val="9"/>
            <color indexed="81"/>
            <rFont val="Tahoma"/>
            <family val="2"/>
          </rPr>
          <t>Harvey, Tessica:</t>
        </r>
        <r>
          <rPr>
            <sz val="9"/>
            <color indexed="81"/>
            <rFont val="Tahoma"/>
            <family val="2"/>
          </rPr>
          <t xml:space="preserve">
CAFR Note 10 Section A page 119 Governmental Activities balance 6/30</t>
        </r>
      </text>
    </comment>
    <comment ref="H77" authorId="1" shapeId="0" xr:uid="{00000000-0006-0000-0700-000004000000}">
      <text>
        <r>
          <rPr>
            <b/>
            <sz val="9"/>
            <color indexed="81"/>
            <rFont val="Tahoma"/>
            <family val="2"/>
          </rPr>
          <t>Harvey, Tessica:</t>
        </r>
        <r>
          <rPr>
            <sz val="9"/>
            <color indexed="81"/>
            <rFont val="Tahoma"/>
            <family val="2"/>
          </rPr>
          <t xml:space="preserve">
Run SV TB for GA_EW add account 2241000 + 2301000 </t>
        </r>
      </text>
    </comment>
    <comment ref="F133" authorId="1" shapeId="0" xr:uid="{00000000-0006-0000-0700-000005000000}">
      <text>
        <r>
          <rPr>
            <b/>
            <sz val="9"/>
            <color indexed="81"/>
            <rFont val="Tahoma"/>
            <family val="2"/>
          </rPr>
          <t>Harvey, Tessica:</t>
        </r>
        <r>
          <rPr>
            <sz val="9"/>
            <color indexed="81"/>
            <rFont val="Tahoma"/>
            <family val="2"/>
          </rPr>
          <t xml:space="preserve">
CAFR Note 10 Section A page 120 Component Units balance 6/30</t>
        </r>
      </text>
    </comment>
    <comment ref="H133" authorId="1" shapeId="0" xr:uid="{00000000-0006-0000-0700-000006000000}">
      <text>
        <r>
          <rPr>
            <b/>
            <sz val="9"/>
            <color indexed="81"/>
            <rFont val="Tahoma"/>
            <family val="2"/>
          </rPr>
          <t>Harvey, Tessica:</t>
        </r>
        <r>
          <rPr>
            <sz val="9"/>
            <color indexed="81"/>
            <rFont val="Tahoma"/>
            <family val="2"/>
          </rPr>
          <t xml:space="preserve">
Run SV TB for CU_EW add account 2241000 + 2301000 </t>
        </r>
      </text>
    </comment>
    <comment ref="F147" authorId="1" shapeId="0" xr:uid="{00000000-0006-0000-0700-000007000000}">
      <text>
        <r>
          <rPr>
            <b/>
            <sz val="9"/>
            <color indexed="81"/>
            <rFont val="Tahoma"/>
            <family val="2"/>
          </rPr>
          <t>Harvey, Tessica:</t>
        </r>
        <r>
          <rPr>
            <sz val="9"/>
            <color indexed="81"/>
            <rFont val="Tahoma"/>
            <family val="2"/>
          </rPr>
          <t xml:space="preserve">
CAFR Note 10 Section A page 119 Business-type Activities balance 6/30</t>
        </r>
      </text>
    </comment>
    <comment ref="H147" authorId="1" shapeId="0" xr:uid="{00000000-0006-0000-0700-000008000000}">
      <text>
        <r>
          <rPr>
            <b/>
            <sz val="9"/>
            <color indexed="81"/>
            <rFont val="Tahoma"/>
            <family val="2"/>
          </rPr>
          <t>Harvey, Tessica:</t>
        </r>
        <r>
          <rPr>
            <sz val="9"/>
            <color indexed="81"/>
            <rFont val="Tahoma"/>
            <family val="2"/>
          </rPr>
          <t xml:space="preserve">
Run SV TB for BTA_EW add account 2241000 + 2301000 </t>
        </r>
      </text>
    </comment>
    <comment ref="F158" authorId="1" shapeId="0" xr:uid="{00000000-0006-0000-0700-000009000000}">
      <text>
        <r>
          <rPr>
            <b/>
            <sz val="9"/>
            <color indexed="81"/>
            <rFont val="Tahoma"/>
            <family val="2"/>
          </rPr>
          <t>Harvey, Tessica:</t>
        </r>
        <r>
          <rPr>
            <sz val="9"/>
            <color indexed="81"/>
            <rFont val="Tahoma"/>
            <family val="2"/>
          </rPr>
          <t xml:space="preserve">
ISF tab,isf_40000  sort by Type Liab, only add  all NCL less and NCL Grtr together , less account 2308000 
</t>
        </r>
      </text>
    </comment>
    <comment ref="H158" authorId="1" shapeId="0" xr:uid="{00000000-0006-0000-0700-00000A000000}">
      <text>
        <r>
          <rPr>
            <b/>
            <sz val="9"/>
            <color indexed="81"/>
            <rFont val="Tahoma"/>
            <family val="2"/>
          </rPr>
          <t>Harvey, Tessica:</t>
        </r>
        <r>
          <rPr>
            <sz val="9"/>
            <color indexed="81"/>
            <rFont val="Tahoma"/>
            <family val="2"/>
          </rPr>
          <t xml:space="preserve">
Run SV TB for ISF_40000
 add account 2241000 + 2301000 </t>
        </r>
      </text>
    </comment>
  </commentList>
</comments>
</file>

<file path=xl/sharedStrings.xml><?xml version="1.0" encoding="utf-8"?>
<sst xmlns="http://schemas.openxmlformats.org/spreadsheetml/2006/main" count="2100" uniqueCount="782">
  <si>
    <t>Additions</t>
  </si>
  <si>
    <t>Reductions</t>
  </si>
  <si>
    <t>Notes/Loans Payable</t>
  </si>
  <si>
    <t xml:space="preserve">   ►  Increases (additions) and decreases (reductions) separately presented</t>
  </si>
  <si>
    <t xml:space="preserve">   ►  The portions of each item that are due within one year of the statement date</t>
  </si>
  <si>
    <t xml:space="preserve"> </t>
  </si>
  <si>
    <t>Balance, 
 July 1</t>
  </si>
  <si>
    <t>Due Within 
One Year</t>
  </si>
  <si>
    <t>Long-Term Liabilities:</t>
  </si>
  <si>
    <t>Form Name</t>
  </si>
  <si>
    <t>Purpose of Form</t>
  </si>
  <si>
    <t>Due Date</t>
  </si>
  <si>
    <t>Submission Requirements</t>
  </si>
  <si>
    <t>SAO Contact</t>
  </si>
  <si>
    <t>Instructions</t>
  </si>
  <si>
    <t>Long Term Liabilities</t>
  </si>
  <si>
    <t>General Information</t>
  </si>
  <si>
    <t xml:space="preserve">Other Obligations: </t>
  </si>
  <si>
    <t>Other Long Term Liabilities</t>
  </si>
  <si>
    <r>
      <t xml:space="preserve">References
</t>
    </r>
    <r>
      <rPr>
        <b/>
        <sz val="10.5"/>
        <rFont val="Times New Roman"/>
        <family val="1"/>
      </rPr>
      <t>GASB/GAAP/APM</t>
    </r>
  </si>
  <si>
    <t>Per GASB Codification Section C60, compensated absence is defined as:</t>
  </si>
  <si>
    <t xml:space="preserve">   ►  absences for which employees will be paid such as vacation, sick and other leave benefits</t>
  </si>
  <si>
    <t>Vacation leave (annual leave) and other compensated absences with similar characteristics should be accrued as a liability as benefits are earned by the employees, if the leave is attributable to past service and it is probable that the employer will compensate the employees for the benefits through paid time off or some other means, such as cash payments at termination or retirement. Compensated absences should not be accrued for vacation leave which is expected to lapse.  Sick leave and other similar compensated absences should be accrued only to the extent that it is probable that the employer will compensate the employees for the benefits through cash payments conditioned on the employees' termination or retirement.</t>
  </si>
  <si>
    <t>Details of Other Obligations:</t>
  </si>
  <si>
    <t>Total Long-Term Liabilities</t>
  </si>
  <si>
    <t xml:space="preserve">    Line 1</t>
  </si>
  <si>
    <t xml:space="preserve">    Line 2</t>
  </si>
  <si>
    <t xml:space="preserve">    Section  A.</t>
  </si>
  <si>
    <t>Balance, 
June 30
(calculated)</t>
  </si>
  <si>
    <t>(provide details below)**</t>
  </si>
  <si>
    <t>**</t>
  </si>
  <si>
    <t>*</t>
  </si>
  <si>
    <t>Details of Retroactive Restatement of PY Balance</t>
  </si>
  <si>
    <t>A.</t>
  </si>
  <si>
    <t>Applicable Organizations</t>
  </si>
  <si>
    <t>Long-term liabilities information should be provided by all organizations in the  "Long Term Liabilities" form.  Additions and reductions must be reported separately in the designated columns.  Amounts due within one year of the fiscal year end should be reported separately in the designated column.</t>
  </si>
  <si>
    <t>Agency</t>
  </si>
  <si>
    <t>Entity</t>
  </si>
  <si>
    <t>Period</t>
  </si>
  <si>
    <t>Year</t>
  </si>
  <si>
    <t>ICP</t>
  </si>
  <si>
    <t>C1</t>
  </si>
  <si>
    <t>C2</t>
  </si>
  <si>
    <t>C3</t>
  </si>
  <si>
    <t>C4</t>
  </si>
  <si>
    <t>Scenario</t>
  </si>
  <si>
    <t>Actual</t>
  </si>
  <si>
    <t>View</t>
  </si>
  <si>
    <t>Fund</t>
  </si>
  <si>
    <t>Revenue Bonds Payable</t>
  </si>
  <si>
    <t>Agriculture, Department of</t>
  </si>
  <si>
    <t>Banking and Finance, Department of</t>
  </si>
  <si>
    <t>Accounting Office, State</t>
  </si>
  <si>
    <t>Insurance, Department of</t>
  </si>
  <si>
    <t>Defense, Department of</t>
  </si>
  <si>
    <t>Education, Department of</t>
  </si>
  <si>
    <t>Judicial Branch - Prosecuting Attorneys</t>
  </si>
  <si>
    <t>Forestry Commission, Georgia</t>
  </si>
  <si>
    <t>Governor, Office of the</t>
  </si>
  <si>
    <t>Human Services, Department of</t>
  </si>
  <si>
    <t>Community Affairs, Department of</t>
  </si>
  <si>
    <t>Economic Development, Department of</t>
  </si>
  <si>
    <t>Judicial Branch - Juvenile Courts</t>
  </si>
  <si>
    <t>Judicial Branch - Appeals, Court of</t>
  </si>
  <si>
    <t>Judicial Branch - Judicial Council</t>
  </si>
  <si>
    <t>Judicial Branch - Superior Courts</t>
  </si>
  <si>
    <t>Judicial Branch - Supreme Court</t>
  </si>
  <si>
    <t>Labor, Department of</t>
  </si>
  <si>
    <t>Behavioral Health and Developmental Disabilities, Department of</t>
  </si>
  <si>
    <t>Law, Department of</t>
  </si>
  <si>
    <t>Personnel Administration, State</t>
  </si>
  <si>
    <t>Juvenile Justice, Department of</t>
  </si>
  <si>
    <t>Natural Resources, Department of</t>
  </si>
  <si>
    <t>Pardons and Paroles, State Board of</t>
  </si>
  <si>
    <t>Public Safety, Department of</t>
  </si>
  <si>
    <t>Corrections, Department of</t>
  </si>
  <si>
    <t>Early Care and Learning, Department of</t>
  </si>
  <si>
    <t>Public Service Commission</t>
  </si>
  <si>
    <t>Investigation, Georgia Bureau of</t>
  </si>
  <si>
    <t>Regents of the University system of Georgia, Board of</t>
  </si>
  <si>
    <t>Revenue, Department of</t>
  </si>
  <si>
    <t>Driver Services, Department of</t>
  </si>
  <si>
    <t>Student Finance Commission, Georgia</t>
  </si>
  <si>
    <t>Secretary of State</t>
  </si>
  <si>
    <t>Soil and Water Conservation Commission, State</t>
  </si>
  <si>
    <t>Aviation Hall of Fame, Georgia</t>
  </si>
  <si>
    <t>Transportation, Department of</t>
  </si>
  <si>
    <t>Treasury and Fiscal Services, Office of</t>
  </si>
  <si>
    <t>Veterans Service, State Department of</t>
  </si>
  <si>
    <t>Subsequent Injury Trust Fund</t>
  </si>
  <si>
    <t>Workers' Compensation, State Board of</t>
  </si>
  <si>
    <t>Public Defender Standards Council, Georgia</t>
  </si>
  <si>
    <t>Games Commission, State</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</si>
  <si>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</si>
  <si>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</si>
  <si>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</si>
  <si>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</si>
  <si>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</si>
  <si>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</si>
  <si>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</si>
  <si>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</si>
  <si>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</si>
  <si>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</si>
  <si>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</si>
  <si>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</si>
  <si>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</si>
  <si>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</si>
  <si>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</si>
  <si>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</si>
  <si>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Jekyll Island State Park Authority</t>
  </si>
  <si>
    <t>North Georgia Mountains Authority</t>
  </si>
  <si>
    <t>Lake Lanier Islands Development Authority</t>
  </si>
  <si>
    <t>Seed Development Commission, Georgia</t>
  </si>
  <si>
    <t>Correctional Industries Administration</t>
  </si>
  <si>
    <t>World Congress Center Authority, Geo. L. Smith II, Georgia</t>
  </si>
  <si>
    <t>Highway Authority, Georgia</t>
  </si>
  <si>
    <t>Agricultural Exposition Authority, Georgia</t>
  </si>
  <si>
    <t>Music Hall of Fame</t>
  </si>
  <si>
    <t>930X</t>
  </si>
  <si>
    <t>Agrirama Development Authority, Georgia</t>
  </si>
  <si>
    <t>Sapelo Island Heritage Authority</t>
  </si>
  <si>
    <t>Sports Hall of Fame Authority, Georgia</t>
  </si>
  <si>
    <t>Golf Hall of Fame Board, Georgia</t>
  </si>
  <si>
    <t>Rail Passenger Authority, Georgia</t>
  </si>
  <si>
    <t>Military College, Georgia</t>
  </si>
  <si>
    <t>Golf Hall of Fame Authority, Georgia</t>
  </si>
  <si>
    <t>Regional Transportation Authority, Georgia</t>
  </si>
  <si>
    <t>Public Telecommunications Commission, Georgia</t>
  </si>
  <si>
    <t>Technology Authority, Georgia</t>
  </si>
  <si>
    <t>OneGeorgia Authority</t>
  </si>
  <si>
    <t>Southwest Georgia Railroad Excursion Authority</t>
  </si>
  <si>
    <t>Oconee River Greenway Authority</t>
  </si>
  <si>
    <t>Georgia Tech Foundation, Incorporated</t>
  </si>
  <si>
    <t>University System of Georgia Foundation, Incorporated</t>
  </si>
  <si>
    <t>Debt Service Schedule</t>
  </si>
  <si>
    <t>Principal</t>
  </si>
  <si>
    <t>Interest</t>
  </si>
  <si>
    <t>Total</t>
  </si>
  <si>
    <t>Type of Debt</t>
  </si>
  <si>
    <t>Revenue Bonds</t>
  </si>
  <si>
    <t>Mortgage Bonds</t>
  </si>
  <si>
    <t>Interest Rate</t>
  </si>
  <si>
    <t>Maturing Through Year</t>
  </si>
  <si>
    <t>Original Issue Amount</t>
  </si>
  <si>
    <t>Notes and Loans Payable</t>
  </si>
  <si>
    <t xml:space="preserve">            Debt Service Requirements</t>
  </si>
  <si>
    <t>Brief Description and Purpose of Debt</t>
  </si>
  <si>
    <t>If there is any activity in the rows for Revenue Bonds Payable, Mortgage Bonds Payable or Notes/Loans Payable - you must complete a Debt Service Schedule tab for each individual debt issuance.</t>
  </si>
  <si>
    <t>Have details been provided on Other Long Term Obligations?</t>
  </si>
  <si>
    <t>Does the sum of Revenue Bonds Payable, Mortgage Bonds Payable and</t>
  </si>
  <si>
    <t>payments from the debt service schedules?</t>
  </si>
  <si>
    <t>Notes/Loans Payable at June 30th equal the sum of all principal</t>
  </si>
  <si>
    <t xml:space="preserve">Does the sum of Revenue Bonds Payable, Mortgage Bonds Payable and </t>
  </si>
  <si>
    <t>Notes/Loans Payable amounts due within one year equal the sum of all</t>
  </si>
  <si>
    <t>balance?</t>
  </si>
  <si>
    <t>Mortgage Bonds Payable</t>
  </si>
  <si>
    <t>Entity#</t>
  </si>
  <si>
    <t>HFM Desc</t>
  </si>
  <si>
    <t>PG - GA</t>
  </si>
  <si>
    <t>Audits and Accounts, Department of</t>
  </si>
  <si>
    <t xml:space="preserve">Financing and Investment Commission, Georgia State </t>
  </si>
  <si>
    <t xml:space="preserve">Properties Commission, State </t>
  </si>
  <si>
    <t xml:space="preserve">Community Health, Department of </t>
  </si>
  <si>
    <t xml:space="preserve">General Assembly </t>
  </si>
  <si>
    <t xml:space="preserve">State Road and Tollway Authority </t>
  </si>
  <si>
    <t>Administrative Services, Department of</t>
  </si>
  <si>
    <t>TOTAL PG</t>
  </si>
  <si>
    <t>CU</t>
  </si>
  <si>
    <t xml:space="preserve">Stone Mountain Memorial Association </t>
  </si>
  <si>
    <t xml:space="preserve">Development Authority, Georgia </t>
  </si>
  <si>
    <t xml:space="preserve">Ports Authority, Georgia </t>
  </si>
  <si>
    <t xml:space="preserve">Student Finance Authority, Georgia </t>
  </si>
  <si>
    <t xml:space="preserve">Higher Education Assistance Corporation, Georgia </t>
  </si>
  <si>
    <t xml:space="preserve">Housing and Finance Authority, Georgia </t>
  </si>
  <si>
    <t xml:space="preserve">Superior Court Clerks Cooperative Authority, Georgia </t>
  </si>
  <si>
    <t xml:space="preserve">Lottery Corporation, Georgia </t>
  </si>
  <si>
    <t xml:space="preserve">International and Maritime Trade Center Authority, Georgia </t>
  </si>
  <si>
    <t xml:space="preserve">Medical Center Authority, Georgia </t>
  </si>
  <si>
    <t>CU-RESA</t>
  </si>
  <si>
    <t>TOTAL CU</t>
  </si>
  <si>
    <t>BTA</t>
  </si>
  <si>
    <t>TOTAL BTA</t>
  </si>
  <si>
    <t>TOTAL - BTA</t>
  </si>
  <si>
    <t>BTA(ISF)</t>
  </si>
  <si>
    <t xml:space="preserve">Building Authority, Georgia - Regular </t>
  </si>
  <si>
    <t>TOTAL ISF</t>
  </si>
  <si>
    <t>ISF</t>
  </si>
  <si>
    <t>TOTAL - ISF</t>
  </si>
  <si>
    <t>GRAND TOTAL</t>
  </si>
  <si>
    <t xml:space="preserve">Higher Education Facilities Authority, Georgia </t>
  </si>
  <si>
    <t>42700-DFACS</t>
  </si>
  <si>
    <t>DFACS</t>
  </si>
  <si>
    <t>Net Unamortized Premiums</t>
  </si>
  <si>
    <t>Grand Prizes Payable</t>
  </si>
  <si>
    <t>OPEB Obligation</t>
  </si>
  <si>
    <t>U.S. DOE Settlement</t>
  </si>
  <si>
    <t>Arbitrage Rebate Liability</t>
  </si>
  <si>
    <t>Other Postemployment Benefit Obligation</t>
  </si>
  <si>
    <t>Arbitrage</t>
  </si>
  <si>
    <t xml:space="preserve">Have details been provided on retroactive restatement of prior year </t>
  </si>
  <si>
    <t>B.</t>
  </si>
  <si>
    <t xml:space="preserve">    Section  B.</t>
  </si>
  <si>
    <t>Technical College System of Georgia</t>
  </si>
  <si>
    <t>X</t>
  </si>
  <si>
    <t>C.</t>
  </si>
  <si>
    <t xml:space="preserve">    Section  C.</t>
  </si>
  <si>
    <t>If this form is not applicable to your organization, please indicate by selecting 'Not Applicable' from the drop down box.</t>
  </si>
  <si>
    <t>Grand Total</t>
  </si>
  <si>
    <t xml:space="preserve">   ►  Beginning and ending year balances (beginning balances will be provided by SAO)</t>
  </si>
  <si>
    <t>AMOUNT</t>
  </si>
  <si>
    <t>Description 2</t>
  </si>
  <si>
    <t>Description 1</t>
  </si>
  <si>
    <t>Adjustments</t>
  </si>
  <si>
    <t>Long-Term Liabilities</t>
  </si>
  <si>
    <t>Form Recd</t>
  </si>
  <si>
    <t>Form is NA</t>
  </si>
  <si>
    <t>Form_LTL</t>
  </si>
  <si>
    <t>NA_LTL</t>
  </si>
  <si>
    <t>40300(GF)</t>
  </si>
  <si>
    <t>40300(ISF)</t>
  </si>
  <si>
    <t>44000(GF)</t>
  </si>
  <si>
    <t>44000(ENT)</t>
  </si>
  <si>
    <t>46000(ISF)</t>
  </si>
  <si>
    <t>Stone Mountain Memorial Association</t>
  </si>
  <si>
    <t>92700(GF)</t>
  </si>
  <si>
    <t>92700(ENT)</t>
  </si>
  <si>
    <t>Georgia Military College</t>
  </si>
  <si>
    <t>Georgia Economic Development Foundation, Inc.</t>
  </si>
  <si>
    <t>Georgia Tourism Foundation</t>
  </si>
  <si>
    <t>Entity Code:</t>
  </si>
  <si>
    <t>Entity Name:</t>
  </si>
  <si>
    <t xml:space="preserve">Prepared by: </t>
  </si>
  <si>
    <t>Telephone #:</t>
  </si>
  <si>
    <t>Unemployment Compensation Fund</t>
  </si>
  <si>
    <t>41900(GF)</t>
  </si>
  <si>
    <t>41900(ENT)</t>
  </si>
  <si>
    <t>Diff</t>
  </si>
  <si>
    <t>Beginning Balance</t>
  </si>
  <si>
    <t>Examples of long-term liabilities include bonds, mortgage payable, loans payable, notes payable, etc.</t>
  </si>
  <si>
    <t xml:space="preserve">GAAP requires that material commitments, such as construction contracts, be disclosed.  Commitments are defined as "existing arrangements to enter into future transactions or events, such as long-term contractual obligations with suppliers for future purchases at specified prices and sometimes at specified quantities".  The most common disclosures of this type are as follows: </t>
  </si>
  <si>
    <t xml:space="preserve">•  Construction contracts outstanding; </t>
  </si>
  <si>
    <t xml:space="preserve">•  Loan guarantees, </t>
  </si>
  <si>
    <t>•  Commitments and subsidies;</t>
  </si>
  <si>
    <t xml:space="preserve">•  Installment purchases;  </t>
  </si>
  <si>
    <t xml:space="preserve">•  Long-term debt (bonds and notes; and encumbrances). </t>
  </si>
  <si>
    <t>While encumbrances are typically recognized in the financial statements (budgetary basis of accounting), they are removed under GAAP and significant encumbrances must be disclosed in the notes to the financial statements.</t>
  </si>
  <si>
    <r>
      <t>NOTE:</t>
    </r>
    <r>
      <rPr>
        <sz val="12"/>
        <color indexed="8"/>
        <rFont val="Times New Roman"/>
        <family val="1"/>
      </rPr>
      <t xml:space="preserve">  Complete the following Significant Commitments worksheets </t>
    </r>
    <r>
      <rPr>
        <b/>
        <u/>
        <sz val="12"/>
        <color indexed="8"/>
        <rFont val="Times New Roman"/>
        <family val="1"/>
      </rPr>
      <t>only</t>
    </r>
    <r>
      <rPr>
        <sz val="12"/>
        <color indexed="8"/>
        <rFont val="Times New Roman"/>
        <family val="1"/>
      </rPr>
      <t xml:space="preserve"> for each material contractual or construction commitment </t>
    </r>
    <r>
      <rPr>
        <b/>
        <u/>
        <sz val="12"/>
        <color indexed="8"/>
        <rFont val="Times New Roman"/>
        <family val="1"/>
      </rPr>
      <t>not</t>
    </r>
    <r>
      <rPr>
        <sz val="12"/>
        <color indexed="8"/>
        <rFont val="Times New Roman"/>
        <family val="1"/>
      </rPr>
      <t xml:space="preserve"> recorded in general ledger payables outstanding at the end of the fiscal year.  </t>
    </r>
    <r>
      <rPr>
        <b/>
        <u/>
        <sz val="12"/>
        <color indexed="8"/>
        <rFont val="Times New Roman"/>
        <family val="1"/>
      </rPr>
      <t>Do not include contracts for GSFIC-funded projects.</t>
    </r>
  </si>
  <si>
    <t>Significant Commitments - General</t>
  </si>
  <si>
    <t>In the space provided, describe commitments that your organization has entered into as of the fiscal year end.</t>
  </si>
  <si>
    <t>1.)  For any commitments included in the construction commitments area, complete an individual "Significant Commitments - Specific" worksheet for each construction contract.</t>
  </si>
  <si>
    <t>2.)  In considering items to include as Other Commitments, examine outstanding encumbrances for any significant long-term commitments and examine other contractual agreements for amounts not reported on the general ledger.</t>
  </si>
  <si>
    <t>Significant Commitments - Specific</t>
  </si>
  <si>
    <r>
      <t xml:space="preserve">Provide the information indicated for each </t>
    </r>
    <r>
      <rPr>
        <u/>
        <sz val="12"/>
        <rFont val="Times New Roman"/>
        <family val="1"/>
      </rPr>
      <t>construction contract</t>
    </r>
    <r>
      <rPr>
        <sz val="12"/>
        <rFont val="Times New Roman"/>
        <family val="1"/>
      </rPr>
      <t>.</t>
    </r>
  </si>
  <si>
    <t>SIGNIFICANT COMMITMENTS - GENERAL &amp; SPECIFIC</t>
  </si>
  <si>
    <t>In the space below (or an attached page), please describe commitments that your agency has entered into as of the fiscal year end (include Commitments also described on the subsequent events form).</t>
  </si>
  <si>
    <t>1.)</t>
  </si>
  <si>
    <r>
      <t>Commitments for Construction Contracts</t>
    </r>
    <r>
      <rPr>
        <sz val="12"/>
        <rFont val="Times New Roman"/>
        <family val="1"/>
      </rPr>
      <t xml:space="preserve"> (also complete 'Significant Commit - Specific' worksheet):</t>
    </r>
  </si>
  <si>
    <t>2.)</t>
  </si>
  <si>
    <r>
      <t>Other Commitments</t>
    </r>
    <r>
      <rPr>
        <sz val="12"/>
        <rFont val="Times New Roman"/>
        <family val="1"/>
      </rPr>
      <t xml:space="preserve"> (Describe nature/dollar value of commitment):</t>
    </r>
  </si>
  <si>
    <t>Note:   This form should be completed for each material contractual or</t>
  </si>
  <si>
    <r>
      <t xml:space="preserve">construction commitment </t>
    </r>
    <r>
      <rPr>
        <b/>
        <i/>
        <sz val="12"/>
        <rFont val="Times New Roman"/>
        <family val="1"/>
      </rPr>
      <t>not recorded in payables</t>
    </r>
    <r>
      <rPr>
        <i/>
        <sz val="12"/>
        <rFont val="Times New Roman"/>
        <family val="1"/>
      </rPr>
      <t xml:space="preserve"> that is outstanding as of the end of the </t>
    </r>
  </si>
  <si>
    <r>
      <t xml:space="preserve">fiscal year.  </t>
    </r>
    <r>
      <rPr>
        <b/>
        <i/>
        <sz val="12"/>
        <rFont val="Times New Roman"/>
        <family val="1"/>
      </rPr>
      <t>Do not</t>
    </r>
    <r>
      <rPr>
        <i/>
        <sz val="12"/>
        <rFont val="Times New Roman"/>
        <family val="1"/>
      </rPr>
      <t xml:space="preserve"> include contracts for GSFIC-funded projects.</t>
    </r>
  </si>
  <si>
    <t>PROJECT:</t>
  </si>
  <si>
    <t>TYPE OF CONTRACT/CONSTRUCTION:</t>
  </si>
  <si>
    <r>
      <t>FUNDING SOURCES (</t>
    </r>
    <r>
      <rPr>
        <i/>
        <sz val="12"/>
        <rFont val="Times New Roman"/>
        <family val="1"/>
      </rPr>
      <t>List each source with percentage of project funded)</t>
    </r>
    <r>
      <rPr>
        <sz val="12"/>
        <rFont val="Times New Roman"/>
        <family val="1"/>
      </rPr>
      <t xml:space="preserve">: </t>
    </r>
  </si>
  <si>
    <t>Source</t>
  </si>
  <si>
    <t>Percentage</t>
  </si>
  <si>
    <t>CONTRACT INCEPTION DATE:</t>
  </si>
  <si>
    <t>ESTIMATED CONTRACT COMPLETION DATE:</t>
  </si>
  <si>
    <t>PERCENTAGE OF COMPLETION:</t>
  </si>
  <si>
    <t>TOTAL CONTRACT AMOUNT:</t>
  </si>
  <si>
    <t>SIGNIFICANT COMMITMENTS - SPECIFIC</t>
  </si>
  <si>
    <t xml:space="preserve">SIGNIFICANT COMMITMENTS - GENERAL </t>
  </si>
  <si>
    <t>Have the worksheets for Significant Commitments-General and Significant Commitment - Specific</t>
  </si>
  <si>
    <t>been completed?</t>
  </si>
  <si>
    <t xml:space="preserve">    Section  E.</t>
  </si>
  <si>
    <t xml:space="preserve">    Section  F.</t>
  </si>
  <si>
    <t xml:space="preserve">    Section  D.</t>
  </si>
  <si>
    <t>D.</t>
  </si>
  <si>
    <t>E.</t>
  </si>
  <si>
    <t>F.</t>
  </si>
  <si>
    <t>Not Applicable</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</si>
  <si>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</si>
  <si>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</si>
  <si>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</si>
  <si>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</si>
  <si>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</si>
  <si>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</si>
  <si>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</si>
  <si>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</si>
  <si>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</si>
  <si>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</si>
  <si>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</si>
  <si>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</si>
  <si>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</si>
  <si>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</si>
  <si>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</si>
  <si>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</si>
  <si>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</si>
  <si>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</si>
  <si>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</si>
  <si>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</si>
  <si>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</si>
  <si>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</si>
  <si>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</si>
  <si>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</si>
  <si>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</si>
  <si>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</si>
  <si>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</si>
  <si>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</si>
  <si>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</si>
  <si>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</si>
  <si>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46000_40001</t>
  </si>
  <si>
    <t>46100_EWAdj</t>
  </si>
  <si>
    <t>46200_EWAdj</t>
  </si>
  <si>
    <t>46500_EWAdj</t>
  </si>
  <si>
    <t>46600_EWAdj</t>
  </si>
  <si>
    <t>46700_EWAdj</t>
  </si>
  <si>
    <t>46900_EWAdj</t>
  </si>
  <si>
    <t>47000_EWAdj</t>
  </si>
  <si>
    <t>47100_EWAdj</t>
  </si>
  <si>
    <t>47200_30400</t>
  </si>
  <si>
    <t>47400_EWAdj</t>
  </si>
  <si>
    <t>47500_EWAdj</t>
  </si>
  <si>
    <t>47600_EWAdj</t>
  </si>
  <si>
    <t>47800_EWAdj</t>
  </si>
  <si>
    <t>48000_EWAdj</t>
  </si>
  <si>
    <t>48200_80106</t>
  </si>
  <si>
    <t>48300_EWAdj</t>
  </si>
  <si>
    <t>48400_EWAdj</t>
  </si>
  <si>
    <t>48600_EWAdj</t>
  </si>
  <si>
    <t>48800_EWAdj</t>
  </si>
  <si>
    <t>48900_80301</t>
  </si>
  <si>
    <t>49000_EWAdj</t>
  </si>
  <si>
    <t>49200_EWAdj</t>
  </si>
  <si>
    <t>49600_EWAdj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</si>
  <si>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</si>
  <si>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</si>
  <si>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</si>
  <si>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</si>
  <si>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</si>
  <si>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</si>
  <si>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</si>
  <si>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</si>
  <si>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</si>
  <si>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</si>
  <si>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</si>
  <si>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</si>
  <si>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</si>
  <si>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</si>
  <si>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</si>
  <si>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</si>
  <si>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</si>
  <si>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</si>
  <si>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</si>
  <si>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</si>
  <si>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</si>
  <si>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</si>
  <si>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</si>
  <si>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91900_90001</t>
  </si>
  <si>
    <t>92100_40001</t>
  </si>
  <si>
    <t>92200_90001</t>
  </si>
  <si>
    <t>92300_90001</t>
  </si>
  <si>
    <t>92400_90001</t>
  </si>
  <si>
    <t>92600_90001</t>
  </si>
  <si>
    <t>92700_EWAdj</t>
  </si>
  <si>
    <t>92700_20000</t>
  </si>
  <si>
    <t>92800_90001</t>
  </si>
  <si>
    <t>92900_90001</t>
  </si>
  <si>
    <t>93000_60170</t>
  </si>
  <si>
    <t>930X_60170</t>
  </si>
  <si>
    <t>94000_90001</t>
  </si>
  <si>
    <t>46200_90311</t>
  </si>
  <si>
    <t>94400_90001</t>
  </si>
  <si>
    <t>94700_80106</t>
  </si>
  <si>
    <t>94800_80106</t>
  </si>
  <si>
    <t>94900_80106</t>
  </si>
  <si>
    <t>95000_80106</t>
  </si>
  <si>
    <t>95100_80106</t>
  </si>
  <si>
    <t>95500_90001</t>
  </si>
  <si>
    <t>95800_EWAdj</t>
  </si>
  <si>
    <t>48400_90001</t>
  </si>
  <si>
    <t>96800_30400</t>
  </si>
  <si>
    <t>96900_30001</t>
  </si>
  <si>
    <t>97300_90001</t>
  </si>
  <si>
    <t>97400_90001</t>
  </si>
  <si>
    <t>97500_90001</t>
  </si>
  <si>
    <t>97600_90001</t>
  </si>
  <si>
    <t>97700_90001</t>
  </si>
  <si>
    <t>98000_40001</t>
  </si>
  <si>
    <t>98100_90001</t>
  </si>
  <si>
    <t>98200_90001</t>
  </si>
  <si>
    <t>46200_90331</t>
  </si>
  <si>
    <t>98800_90001</t>
  </si>
  <si>
    <t>99100_80106</t>
  </si>
  <si>
    <t>Significant long-term commitments not recognized in the financial statements must be disclosed.</t>
  </si>
  <si>
    <t>GO Bond (not on form)</t>
  </si>
  <si>
    <t>DIFF</t>
  </si>
  <si>
    <t>ISF - see below for details</t>
  </si>
  <si>
    <t>ISF per above (lookback)</t>
  </si>
  <si>
    <t>manually enter</t>
  </si>
  <si>
    <t>Capital Leases Payable (not on form)</t>
  </si>
  <si>
    <t>N/L Payable - Premiumns (not on form)</t>
  </si>
  <si>
    <t>N/L Payable - Discounts (not on form)</t>
  </si>
  <si>
    <t>Derrivatives (not on form)</t>
  </si>
  <si>
    <t>NCL Grtr 1 Yr - Compensated Absences Payable</t>
  </si>
  <si>
    <t>NCL Grtr 1 Yr - Unamortized Premium</t>
  </si>
  <si>
    <t>NCL Grtr 1 Yr - Other Postemployment Benefit Obligation</t>
  </si>
  <si>
    <t>NCL Grtr 1 Yr - Grand Prizes Payable</t>
  </si>
  <si>
    <t>NCL Grtr 1 Yr - Arbitrage Liability</t>
  </si>
  <si>
    <t>NCL Not NTFS - Other Noncurrent Liabilities</t>
  </si>
  <si>
    <t>NA_CACommit1</t>
  </si>
  <si>
    <t>NA_CACommit2</t>
  </si>
  <si>
    <t>Gen Sig Commit is NA</t>
  </si>
  <si>
    <t>Spec Sig Commit is NA</t>
  </si>
  <si>
    <t>E-mail:</t>
  </si>
  <si>
    <t>40500_EWAdj</t>
  </si>
  <si>
    <t>Public Health, Department of</t>
  </si>
  <si>
    <t>47200_90001</t>
  </si>
  <si>
    <t>50350_90001</t>
  </si>
  <si>
    <t>TOTC1</t>
  </si>
  <si>
    <t>92700_30001</t>
  </si>
  <si>
    <t>90000_40001</t>
  </si>
  <si>
    <t>Judicial Branch - Juvenile Courts/Judicial Council</t>
  </si>
  <si>
    <t>430C_EWAdj</t>
  </si>
  <si>
    <t>444C_EWAdj</t>
  </si>
  <si>
    <t>GARVEE Bond(not on form)</t>
  </si>
  <si>
    <t>Training</t>
  </si>
  <si>
    <t xml:space="preserve">Select the entity code number from the drop-down menu (organization name should be automatically populated), enter preparer's name, telephone number, and email address at the top of the form.  </t>
  </si>
  <si>
    <t>TOTAL - PG (calc)</t>
  </si>
  <si>
    <t>TOTAL - CU (calc)</t>
  </si>
  <si>
    <t>*Compensated Absences   (Beg Bal on Form)</t>
  </si>
  <si>
    <t>*Compensated Absences   (Beg Bal in System)</t>
  </si>
  <si>
    <t>SHBP_30100</t>
  </si>
  <si>
    <t>92700_40001</t>
  </si>
  <si>
    <t>SRTA</t>
  </si>
  <si>
    <t>Total (Column H to X)</t>
  </si>
  <si>
    <t>40500_ewadj</t>
  </si>
  <si>
    <t>SITF</t>
  </si>
  <si>
    <t>Fiduciary</t>
  </si>
  <si>
    <t>ISF Adj</t>
  </si>
  <si>
    <t>BTA_ADJ_30001</t>
  </si>
  <si>
    <t xml:space="preserve">Training related to this form is available online through the Carl Vinson Institute of Government which is located on the SAO website as:  </t>
  </si>
  <si>
    <t xml:space="preserve">   * Non-TeamWorks Only</t>
  </si>
  <si>
    <r>
      <t xml:space="preserve">Compensated absences information should be provided by </t>
    </r>
    <r>
      <rPr>
        <b/>
        <sz val="12"/>
        <color indexed="8"/>
        <rFont val="Times New Roman"/>
        <family val="1"/>
      </rPr>
      <t>Non-TeamWorks</t>
    </r>
    <r>
      <rPr>
        <sz val="12"/>
        <color indexed="8"/>
        <rFont val="Times New Roman"/>
        <family val="1"/>
      </rPr>
      <t xml:space="preserve"> HCM (Human Capital Management system) organizations (or HCM organizations with balances tracked outside of HCM) in the "Long Term Liability" form. Additions and reductions should be reported separately in the designated columns. The reductions column should include all payments made to employees upon retirement or termination.  Balances should include applicable FICA and Health Insurance amounts. Amounts due within one year are calculated by taking the average of the current year and two previous years</t>
    </r>
    <r>
      <rPr>
        <b/>
        <sz val="12"/>
        <color indexed="10"/>
        <rFont val="Times New Roman"/>
        <family val="1"/>
      </rPr>
      <t xml:space="preserve"> (3 year average) </t>
    </r>
    <r>
      <rPr>
        <sz val="12"/>
        <color indexed="8"/>
        <rFont val="Times New Roman"/>
        <family val="1"/>
      </rPr>
      <t xml:space="preserve">actual expenditures. Compensated absences information for </t>
    </r>
    <r>
      <rPr>
        <b/>
        <sz val="12"/>
        <color indexed="8"/>
        <rFont val="Times New Roman"/>
        <family val="1"/>
      </rPr>
      <t>TeamWorks</t>
    </r>
    <r>
      <rPr>
        <sz val="12"/>
        <color indexed="8"/>
        <rFont val="Times New Roman"/>
        <family val="1"/>
      </rPr>
      <t xml:space="preserve"> organizations will be obtained by the SAO directly from the system.</t>
    </r>
  </si>
  <si>
    <t>46200_20000</t>
  </si>
  <si>
    <t>DOE - GA Foundation for Public Education</t>
  </si>
  <si>
    <t>99400_90001</t>
  </si>
  <si>
    <r>
      <t xml:space="preserve">Retroactive Restatement of PY Balance </t>
    </r>
    <r>
      <rPr>
        <b/>
        <sz val="9"/>
        <color indexed="60"/>
        <rFont val="Times New Roman"/>
        <family val="1"/>
      </rPr>
      <t>(Identify below)*</t>
    </r>
  </si>
  <si>
    <r>
      <t xml:space="preserve">Additions
</t>
    </r>
    <r>
      <rPr>
        <i/>
        <sz val="9"/>
        <rFont val="Times New Roman"/>
        <family val="1"/>
      </rPr>
      <t>(enter as positive amount)</t>
    </r>
  </si>
  <si>
    <r>
      <t xml:space="preserve">Reductions
</t>
    </r>
    <r>
      <rPr>
        <i/>
        <sz val="9"/>
        <rFont val="Times New Roman"/>
        <family val="1"/>
      </rPr>
      <t>(enter as negative amount)</t>
    </r>
  </si>
  <si>
    <r>
      <rPr>
        <sz val="10"/>
        <color indexed="60"/>
        <rFont val="Times New Roman"/>
        <family val="1"/>
      </rPr>
      <t>*</t>
    </r>
    <r>
      <rPr>
        <sz val="10"/>
        <rFont val="Times New Roman"/>
        <family val="1"/>
      </rPr>
      <t xml:space="preserve">Compensated Absences  </t>
    </r>
  </si>
  <si>
    <t xml:space="preserve">Environmental Finance Authority, Georgia </t>
  </si>
  <si>
    <t>Select Agency Number from Drop Down Box</t>
  </si>
  <si>
    <t>8xxxx_90001</t>
  </si>
  <si>
    <t>BOR_30001</t>
  </si>
  <si>
    <t>BOR Foundations</t>
  </si>
  <si>
    <t>9XXXX</t>
  </si>
  <si>
    <t>RESA Consolidated</t>
  </si>
  <si>
    <t>96800_90001</t>
  </si>
  <si>
    <t>Agency info will automatically update</t>
  </si>
  <si>
    <t>once agency info is entered in the</t>
  </si>
  <si>
    <t>Long Term Liabilities tab</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</si>
  <si>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</si>
  <si>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 xml:space="preserve">If any of the tabs in this workbook are not applicable to your organization, please indicate by selecting 'Not Applicable' from the drop down box  on the worksheet tab and/or by selecting the 'Not Applicable' selection from the drop down box corresponding the tab name on the new 'Not Applicable' form .  </t>
  </si>
  <si>
    <t>Entity info will automatically update</t>
  </si>
  <si>
    <t>from the Long Term Liabilities tab.</t>
  </si>
  <si>
    <t>Natural Resources Foundation, Department of</t>
  </si>
  <si>
    <t>48400_20200</t>
  </si>
  <si>
    <t>48400-TIA</t>
  </si>
  <si>
    <t>910Au_90001</t>
  </si>
  <si>
    <t>Does  the  current year Long Term Liabilities beginning balance agree with the prior year ending balance per form?</t>
  </si>
  <si>
    <t>40300_20000</t>
  </si>
  <si>
    <t>47700_EWAdj</t>
  </si>
  <si>
    <t>910Fd_90001</t>
  </si>
  <si>
    <t>Georgia Foundation for Public Education</t>
  </si>
  <si>
    <t>50360_90001</t>
  </si>
  <si>
    <t>Georgia Tech Research, Incorporated</t>
  </si>
  <si>
    <t>51270_80106</t>
  </si>
  <si>
    <t>Governor's Defense Initiative, Inc.</t>
  </si>
  <si>
    <t>NCL Grtr 1 Yr - Notes/Loans Payable</t>
  </si>
  <si>
    <t>Judicial Branch</t>
  </si>
  <si>
    <t>43000_EWAdj</t>
  </si>
  <si>
    <t>44500_EWAdj</t>
  </si>
  <si>
    <t>44600_EWAdj</t>
  </si>
  <si>
    <t>45200_EWAdj</t>
  </si>
  <si>
    <t>Community Supervision</t>
  </si>
  <si>
    <t>REACH Georgia Foundation</t>
  </si>
  <si>
    <t>47610_EWAdj</t>
  </si>
  <si>
    <t xml:space="preserve">Per CAFR </t>
  </si>
  <si>
    <t>910au_90001</t>
  </si>
  <si>
    <t>910AU</t>
  </si>
  <si>
    <t>YES</t>
  </si>
  <si>
    <t>NO</t>
  </si>
  <si>
    <t>N/A</t>
  </si>
  <si>
    <t>Administrative Services, Department of - GAA</t>
  </si>
  <si>
    <t>Administrative Services, Department of - General Fund</t>
  </si>
  <si>
    <t>Administrative Services, Department of - ISF</t>
  </si>
  <si>
    <t>Financing and Investment Commission, Georgia State</t>
  </si>
  <si>
    <t>Juvenile Court Judges, Council of</t>
  </si>
  <si>
    <t>Labor, Department of  - Enterprise Fund</t>
  </si>
  <si>
    <t>Labor, Department of - General Fund</t>
  </si>
  <si>
    <t>Regents of the University System of Georgia, Board of</t>
  </si>
  <si>
    <t>47610_90001</t>
  </si>
  <si>
    <t>Community Supervision, Department of</t>
  </si>
  <si>
    <t>Teachers Retirement System of Georgia</t>
  </si>
  <si>
    <t>Transportation, Department of - TIA</t>
  </si>
  <si>
    <t>State Treasurer, Office of the</t>
  </si>
  <si>
    <t>Development Authority, Georgia</t>
  </si>
  <si>
    <t>Ports Authority, Georgia</t>
  </si>
  <si>
    <t>Student Finance Authority, Georgia</t>
  </si>
  <si>
    <t>Higher Education Assistance Corporation, Georgia</t>
  </si>
  <si>
    <t>Correctional Industries Administration, Georgia</t>
  </si>
  <si>
    <t>Road and Tollway Authority, State - Enterprise Fund</t>
  </si>
  <si>
    <t>Road and Tollway Authority, State - General Fund</t>
  </si>
  <si>
    <t>Environmental Finance Authority, Georgia</t>
  </si>
  <si>
    <t>Firefighters' Pension Fund, Georgia</t>
  </si>
  <si>
    <t>Sheriffs' Retirement Fund of Georgia</t>
  </si>
  <si>
    <t>Superior Court Clerks' Cooperative Authority, Georgia</t>
  </si>
  <si>
    <t>Higher Education Facilities Authority, Georgia</t>
  </si>
  <si>
    <t>Lottery Corporation, Georgia</t>
  </si>
  <si>
    <t>Magistrates Retirement Fund of Georgia</t>
  </si>
  <si>
    <t>1)</t>
  </si>
  <si>
    <t>2)</t>
  </si>
  <si>
    <t>3)</t>
  </si>
  <si>
    <t>4)</t>
  </si>
  <si>
    <t>5)</t>
  </si>
  <si>
    <t>6)</t>
  </si>
  <si>
    <t>NCL Grtr 1 Yr - Revenue Bonds Payable</t>
  </si>
  <si>
    <t>NCL Grtr 1 Yr - Mortgage Bonds Payable</t>
  </si>
  <si>
    <t>Per GASB Codification Section 2300.120, information presented about long-term liabilities should include:</t>
  </si>
  <si>
    <t>Tessica Harvey</t>
  </si>
  <si>
    <t>tessica.harvey@sao.ga.gov</t>
  </si>
  <si>
    <t>2020 principal payments from the debt service schedules?</t>
  </si>
  <si>
    <t xml:space="preserve">Audits and Accounts, Department of </t>
  </si>
  <si>
    <t>Insurance Department of the State of Georgia</t>
  </si>
  <si>
    <t>Properties Commission, State</t>
  </si>
  <si>
    <t>Employees' Retirement System of Georgia</t>
  </si>
  <si>
    <t>The Prosecuting Attorneys' Council of the State of Georgia</t>
  </si>
  <si>
    <t xml:space="preserve">Georgia Forestry Commission </t>
  </si>
  <si>
    <t>Court of Appeals, Georgia</t>
  </si>
  <si>
    <t>Judicial Council of Georgia</t>
  </si>
  <si>
    <t>Superior Courts, Georgia</t>
  </si>
  <si>
    <t>Supreme Court, Georgia</t>
  </si>
  <si>
    <t>General Assembly, Georgia</t>
  </si>
  <si>
    <t>House of Representatives, Georgia</t>
  </si>
  <si>
    <t>State Senate, Georgia</t>
  </si>
  <si>
    <t>REACH Georgia Foundation, Inc.</t>
  </si>
  <si>
    <t>Department of Veterans Service</t>
  </si>
  <si>
    <t>Augusta University Early Retirement Pension Plan</t>
  </si>
  <si>
    <t>Building Authority, Georgia</t>
  </si>
  <si>
    <t>Jekyll Island - State Park Authority</t>
  </si>
  <si>
    <t>Geo. L. Smith II Georgia World Congress Center Authority</t>
  </si>
  <si>
    <t>Housing and Finance Authority, Georgia</t>
  </si>
  <si>
    <t>Z_92400_90001</t>
  </si>
  <si>
    <t>Agricultural Exposition Authority</t>
  </si>
  <si>
    <t>Boll Weevil Eradication Foundation of Georgia, Inc.</t>
  </si>
  <si>
    <t>Z_46200_90311</t>
  </si>
  <si>
    <t>Peace Officers' Annuity and Benefit Fund of Georgia</t>
  </si>
  <si>
    <t>Judges of the Probate Courts Retirement Fund of Georgia</t>
  </si>
  <si>
    <t>Z_48400_90001</t>
  </si>
  <si>
    <t>Z_98700_20000</t>
  </si>
  <si>
    <t>Z_98900_20000</t>
  </si>
  <si>
    <t>Jekyll Island Foundation, Inc.</t>
  </si>
  <si>
    <t>Z_99400_90001</t>
  </si>
  <si>
    <t>Natural Resources Foundation, Georgia</t>
  </si>
  <si>
    <t>Z_46200_20000</t>
  </si>
  <si>
    <t>Agricultural Commodities Commissions</t>
  </si>
  <si>
    <t xml:space="preserve">Atlanta – Region Transit Link (ATL) Authority </t>
  </si>
  <si>
    <t>Savannah – Georgia Convention Center Authority</t>
  </si>
  <si>
    <t xml:space="preserve">Definition of Compensated Absence </t>
  </si>
  <si>
    <t>Budgetary Uniform State Code/Entity Number</t>
  </si>
  <si>
    <t>Organizational Unit</t>
  </si>
  <si>
    <t>Metadata</t>
  </si>
  <si>
    <t>Georgia Veterans Service Foundation, Inc.</t>
  </si>
  <si>
    <t>z_15100_20000</t>
  </si>
  <si>
    <t>The Foundation for Public Education in Georgia, Inc.</t>
  </si>
  <si>
    <t>z_15300_90001</t>
  </si>
  <si>
    <t>Superior Court Clerks' Retirement Fund of Georgia</t>
  </si>
  <si>
    <t>99800_90001</t>
  </si>
  <si>
    <t>https://sao.georgia.gov/training-calendars/year-end-reporting-training/year-end-training-videos-presentations</t>
  </si>
  <si>
    <t>91300</t>
  </si>
  <si>
    <t>15300</t>
  </si>
  <si>
    <t>40200</t>
  </si>
  <si>
    <t>40400</t>
  </si>
  <si>
    <t>40500</t>
  </si>
  <si>
    <t>40600</t>
  </si>
  <si>
    <t>40700</t>
  </si>
  <si>
    <t>40800</t>
  </si>
  <si>
    <t>40900</t>
  </si>
  <si>
    <t>41000</t>
  </si>
  <si>
    <t>41100</t>
  </si>
  <si>
    <t>41400</t>
  </si>
  <si>
    <t>41500</t>
  </si>
  <si>
    <t>41600</t>
  </si>
  <si>
    <t>41800</t>
  </si>
  <si>
    <t>42000</t>
  </si>
  <si>
    <t>42200</t>
  </si>
  <si>
    <t>42700</t>
  </si>
  <si>
    <t>42800</t>
  </si>
  <si>
    <t>42900</t>
  </si>
  <si>
    <t>43000</t>
  </si>
  <si>
    <t>43100</t>
  </si>
  <si>
    <t>43200</t>
  </si>
  <si>
    <t>43400</t>
  </si>
  <si>
    <t>43600</t>
  </si>
  <si>
    <t>43800</t>
  </si>
  <si>
    <t>44100</t>
  </si>
  <si>
    <t>44200</t>
  </si>
  <si>
    <t>44400</t>
  </si>
  <si>
    <t>44500</t>
  </si>
  <si>
    <t>44600</t>
  </si>
  <si>
    <t>45200</t>
  </si>
  <si>
    <t>46100</t>
  </si>
  <si>
    <t>46200</t>
  </si>
  <si>
    <t>46500</t>
  </si>
  <si>
    <t>46600</t>
  </si>
  <si>
    <t>46700</t>
  </si>
  <si>
    <t>46900</t>
  </si>
  <si>
    <t>47000</t>
  </si>
  <si>
    <t>47100</t>
  </si>
  <si>
    <t>47200</t>
  </si>
  <si>
    <t>47400</t>
  </si>
  <si>
    <t>47500</t>
  </si>
  <si>
    <t>47600</t>
  </si>
  <si>
    <t>47610</t>
  </si>
  <si>
    <t>47700</t>
  </si>
  <si>
    <t>47800</t>
  </si>
  <si>
    <t>48200</t>
  </si>
  <si>
    <t>48400</t>
  </si>
  <si>
    <t>48600</t>
  </si>
  <si>
    <t>48800</t>
  </si>
  <si>
    <t>48900</t>
  </si>
  <si>
    <t>49000</t>
  </si>
  <si>
    <t>49200</t>
  </si>
  <si>
    <t>51270</t>
  </si>
  <si>
    <t>85040</t>
  </si>
  <si>
    <t>85240</t>
  </si>
  <si>
    <t>85440</t>
  </si>
  <si>
    <t>85640</t>
  </si>
  <si>
    <t>85840</t>
  </si>
  <si>
    <t>86040</t>
  </si>
  <si>
    <t>86240</t>
  </si>
  <si>
    <t>86440</t>
  </si>
  <si>
    <t>86640</t>
  </si>
  <si>
    <t>86840</t>
  </si>
  <si>
    <t>87240</t>
  </si>
  <si>
    <t>87640</t>
  </si>
  <si>
    <t>88040</t>
  </si>
  <si>
    <t>88440</t>
  </si>
  <si>
    <t>88640</t>
  </si>
  <si>
    <t>88840</t>
  </si>
  <si>
    <t>90000</t>
  </si>
  <si>
    <t>91100</t>
  </si>
  <si>
    <t>91200</t>
  </si>
  <si>
    <t>91400</t>
  </si>
  <si>
    <t>91600</t>
  </si>
  <si>
    <t>91700</t>
  </si>
  <si>
    <t>91800</t>
  </si>
  <si>
    <t>91900</t>
  </si>
  <si>
    <t>92100</t>
  </si>
  <si>
    <t>92200</t>
  </si>
  <si>
    <t>92300</t>
  </si>
  <si>
    <t>92400</t>
  </si>
  <si>
    <t>92600</t>
  </si>
  <si>
    <t>92800</t>
  </si>
  <si>
    <t>93000</t>
  </si>
  <si>
    <t>94200</t>
  </si>
  <si>
    <t>94700</t>
  </si>
  <si>
    <t>94800</t>
  </si>
  <si>
    <t>94900</t>
  </si>
  <si>
    <t>95000</t>
  </si>
  <si>
    <t>95100</t>
  </si>
  <si>
    <t>95500</t>
  </si>
  <si>
    <t>96000</t>
  </si>
  <si>
    <t>96800</t>
  </si>
  <si>
    <t>96900</t>
  </si>
  <si>
    <t>97300</t>
  </si>
  <si>
    <t>97600</t>
  </si>
  <si>
    <t>97700</t>
  </si>
  <si>
    <t>98000</t>
  </si>
  <si>
    <t>98100</t>
  </si>
  <si>
    <t>98700</t>
  </si>
  <si>
    <t>98900</t>
  </si>
  <si>
    <t>99000</t>
  </si>
  <si>
    <t>99100</t>
  </si>
  <si>
    <t>99400</t>
  </si>
  <si>
    <t>99500</t>
  </si>
  <si>
    <t>99600</t>
  </si>
  <si>
    <t>99800</t>
  </si>
  <si>
    <t>Data Source</t>
  </si>
  <si>
    <t>InterCompany</t>
  </si>
  <si>
    <t>Movement</t>
  </si>
  <si>
    <t>Consolidation</t>
  </si>
  <si>
    <t>Jun</t>
  </si>
  <si>
    <t>FCCS_Other Data</t>
  </si>
  <si>
    <t>FCCS_No Intercompany</t>
  </si>
  <si>
    <t>No Custom1</t>
  </si>
  <si>
    <t>No Custom2</t>
  </si>
  <si>
    <t>No Custom3</t>
  </si>
  <si>
    <t>FCCS_No Movement</t>
  </si>
  <si>
    <t>FCCS_YTD_Input</t>
  </si>
  <si>
    <t>No Custom4</t>
  </si>
  <si>
    <t>FCCS_Entity Input</t>
  </si>
  <si>
    <t>Long Term liabilities Form Received</t>
  </si>
  <si>
    <t>Long Term liabilities Form Not applicable</t>
  </si>
  <si>
    <t>Gen Sig Commit is Not applicable</t>
  </si>
  <si>
    <t>Spec Sig Commit is Not applicable</t>
  </si>
  <si>
    <t>Intercompany</t>
  </si>
  <si>
    <t>LT_BB</t>
  </si>
  <si>
    <t>LT_Adds</t>
  </si>
  <si>
    <t>LT_Red</t>
  </si>
  <si>
    <t>LT_Adj</t>
  </si>
  <si>
    <t>FY20</t>
  </si>
  <si>
    <t>FCC Formula</t>
  </si>
  <si>
    <t>FCC Account</t>
  </si>
  <si>
    <t>FCC Desc</t>
  </si>
  <si>
    <t>Years</t>
  </si>
  <si>
    <t>Prior Yr</t>
  </si>
  <si>
    <t>FY19</t>
  </si>
  <si>
    <t>Bud Ref (C1)</t>
  </si>
  <si>
    <t>Total Custom1</t>
  </si>
  <si>
    <t>FS (C2)</t>
  </si>
  <si>
    <t>Total Custom2</t>
  </si>
  <si>
    <t>Program (C3)</t>
  </si>
  <si>
    <t>Total Custom3</t>
  </si>
  <si>
    <t xml:space="preserve">(C4)Agency/GASB 54 </t>
  </si>
  <si>
    <t>Total Custom4</t>
  </si>
  <si>
    <t>FCCS_YTD</t>
  </si>
  <si>
    <t>Movements</t>
  </si>
  <si>
    <t>FCCS_Movements</t>
  </si>
  <si>
    <t>FCCS_Entity Total</t>
  </si>
  <si>
    <t>FCCS_Intercompany Top</t>
  </si>
  <si>
    <t>FCC Fund</t>
  </si>
  <si>
    <t>FCC Entity</t>
  </si>
  <si>
    <t>FCCS_Total Data Source</t>
  </si>
  <si>
    <t>N/A (FCC Agency)</t>
  </si>
  <si>
    <t>Isf_EWAdj_GG</t>
  </si>
  <si>
    <t>41500_rptd_30400</t>
  </si>
  <si>
    <t>2027-2031</t>
  </si>
  <si>
    <t>2032-2036</t>
  </si>
  <si>
    <t>2037-2041</t>
  </si>
  <si>
    <t>AMOUNT PAID AS OF JUNE 30, 2021</t>
  </si>
  <si>
    <t>COMMITMENT REMAINING AT JUNE 30, 2021</t>
  </si>
  <si>
    <t>FY21</t>
  </si>
  <si>
    <t>46210</t>
  </si>
  <si>
    <t>48000</t>
  </si>
  <si>
    <t>48300</t>
  </si>
  <si>
    <t>49600</t>
  </si>
  <si>
    <t>95800</t>
  </si>
  <si>
    <t>47210</t>
  </si>
  <si>
    <t>50350</t>
  </si>
  <si>
    <t>50360</t>
  </si>
  <si>
    <t>92900</t>
  </si>
  <si>
    <t>94000</t>
  </si>
  <si>
    <t>94400</t>
  </si>
  <si>
    <t>97400</t>
  </si>
  <si>
    <t>97500</t>
  </si>
  <si>
    <t>98200</t>
  </si>
  <si>
    <t>98400</t>
  </si>
  <si>
    <t>98800</t>
  </si>
  <si>
    <t>92700</t>
  </si>
  <si>
    <t>678-897-3381</t>
  </si>
  <si>
    <r>
      <t xml:space="preserve">Generally accepted accounting principles (GAAP) specify requirements for reporting financial statement balances and note disclosures for the State's long-term liabilities. The required disclosures should provide information separately for each major class of long-term liabilities such as revenue/mortgage bonds payable, notes/loans payable, and compensated absences payable. </t>
    </r>
    <r>
      <rPr>
        <b/>
        <sz val="12"/>
        <color rgb="FF000000"/>
        <rFont val="Times New Roman"/>
        <family val="1"/>
      </rPr>
      <t>Do not report Capital Lease payables on this form.</t>
    </r>
    <r>
      <rPr>
        <sz val="12"/>
        <color indexed="8"/>
        <rFont val="Times New Roman"/>
        <family val="1"/>
      </rPr>
      <t xml:space="preserve">  </t>
    </r>
    <r>
      <rPr>
        <b/>
        <sz val="12"/>
        <color rgb="FF000000"/>
        <rFont val="Times New Roman"/>
        <family val="1"/>
      </rPr>
      <t xml:space="preserve">Information for capital leases will be reported on the form "Lease Agreement Data". </t>
    </r>
  </si>
  <si>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PAPER COPY.
Please make sure file is named as follows -</t>
    </r>
    <r>
      <rPr>
        <b/>
        <sz val="12"/>
        <rFont val="Times New Roman"/>
        <family val="1"/>
      </rPr>
      <t xml:space="preserve"> </t>
    </r>
    <r>
      <rPr>
        <b/>
        <sz val="12"/>
        <color indexed="16"/>
        <rFont val="Times New Roman"/>
        <family val="1"/>
      </rPr>
      <t>XXX_Form21_Long-Term Liabilities.xls</t>
    </r>
    <r>
      <rPr>
        <sz val="12"/>
        <rFont val="Times New Roman"/>
        <family val="1"/>
      </rPr>
      <t xml:space="preserve"> (where XXX is the organization's entity code number).</t>
    </r>
  </si>
  <si>
    <t>June</t>
  </si>
  <si>
    <t>40300(GAA)</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</si>
  <si>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</si>
  <si>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</si>
  <si>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</si>
  <si>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</si>
  <si>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</si>
  <si>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</si>
  <si>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</si>
  <si>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</si>
  <si>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</si>
  <si>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</si>
  <si>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Z_99000_20200</t>
  </si>
  <si>
    <t>99600_90001</t>
  </si>
  <si>
    <t>15100</t>
  </si>
  <si>
    <t>49500</t>
  </si>
  <si>
    <t>FY21 List for Year-end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</si>
</sst>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0.000%"/>
    <numFmt numFmtId="167" formatCode="000\-000\-0000"/>
    <numFmt numFmtId="168" formatCode="0_);[Red]\(0\)"/>
    <numFmt numFmtId="169" formatCode="_(* #,##0_);_(* \(#,##0\);_(* &quot;-&quot;??_);_(@_)"/>
    <numFmt numFmtId="170" formatCode="_(* #,##0.0_);_(* \(#,##0.0\);_(* &quot;-&quot;??_);_(@_)"/>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u/>
      <sz val="12"/>
      <name val="Times New Roman"/>
      <family val="1"/>
    </font>
    <font>
      <sz val="10"/>
      <name val="MS Sans Serif"/>
      <family val="2"/>
    </font>
    <font>
      <sz val="12"/>
      <name val="Times New Roman"/>
      <family val="1"/>
    </font>
    <font>
      <u/>
      <sz val="10"/>
      <color indexed="12"/>
      <name val="Arial"/>
      <family val="2"/>
    </font>
    <font>
      <sz val="10"/>
      <name val="Arial"/>
      <family val="2"/>
    </font>
    <font>
      <b/>
      <sz val="12"/>
      <name val="Times New Roman"/>
      <family val="1"/>
    </font>
    <font>
      <sz val="12"/>
      <color indexed="10"/>
      <name val="Times New Roman"/>
      <family val="1"/>
    </font>
    <font>
      <sz val="12"/>
      <color indexed="62"/>
      <name val="Times New Roman"/>
      <family val="1"/>
    </font>
    <font>
      <b/>
      <sz val="10"/>
      <name val="Arial"/>
      <family val="2"/>
    </font>
    <font>
      <sz val="12"/>
      <color indexed="8"/>
      <name val="Times New Roman"/>
      <family val="1"/>
    </font>
    <font>
      <b/>
      <sz val="12"/>
      <color indexed="8"/>
      <name val="Times New Roman"/>
      <family val="1"/>
    </font>
    <font>
      <b/>
      <sz val="10.5"/>
      <name val="Times New Roman"/>
      <family val="1"/>
    </font>
    <font>
      <b/>
      <u/>
      <sz val="12"/>
      <color indexed="8"/>
      <name val="Times New Roman"/>
      <family val="1"/>
    </font>
    <font>
      <u/>
      <sz val="12"/>
      <name val="Times New Roman"/>
      <family val="1"/>
    </font>
    <font>
      <b/>
      <sz val="12"/>
      <color indexed="57"/>
      <name val="Times New Roman"/>
      <family val="1"/>
    </font>
    <font>
      <i/>
      <sz val="12"/>
      <name val="Times New Roman"/>
      <family val="1"/>
    </font>
    <font>
      <b/>
      <i/>
      <sz val="12"/>
      <name val="Times New Roman"/>
      <family val="1"/>
    </font>
    <font>
      <b/>
      <sz val="12"/>
      <color indexed="10"/>
      <name val="Times New Roman"/>
      <family val="1"/>
    </font>
    <font>
      <sz val="8"/>
      <color indexed="81"/>
      <name val="Tahoma"/>
      <family val="2"/>
    </font>
    <font>
      <b/>
      <sz val="8"/>
      <color indexed="81"/>
      <name val="Tahoma"/>
      <family val="2"/>
    </font>
    <font>
      <b/>
      <sz val="10"/>
      <name val="Times New Roman"/>
      <family val="1"/>
    </font>
    <font>
      <b/>
      <sz val="9"/>
      <name val="Times New Roman"/>
      <family val="1"/>
    </font>
    <font>
      <i/>
      <sz val="9"/>
      <name val="Times New Roman"/>
      <family val="1"/>
    </font>
    <font>
      <u/>
      <sz val="10"/>
      <color indexed="12"/>
      <name val="Times New Roman"/>
      <family val="1"/>
    </font>
    <font>
      <sz val="11"/>
      <name val="Times New Roman"/>
      <family val="1"/>
    </font>
    <font>
      <b/>
      <u/>
      <sz val="10"/>
      <name val="Times New Roman"/>
      <family val="1"/>
    </font>
    <font>
      <b/>
      <sz val="9"/>
      <color indexed="60"/>
      <name val="Times New Roman"/>
      <family val="1"/>
    </font>
    <font>
      <u/>
      <sz val="10"/>
      <name val="Times New Roman"/>
      <family val="1"/>
    </font>
    <font>
      <sz val="10"/>
      <color indexed="60"/>
      <name val="Times New Roman"/>
      <family val="1"/>
    </font>
    <font>
      <sz val="10"/>
      <color indexed="30"/>
      <name val="Times New Roman"/>
      <family val="1"/>
    </font>
    <font>
      <sz val="10"/>
      <name val="Arial Unicode MS"/>
      <family val="2"/>
    </font>
    <font>
      <sz val="11"/>
      <color theme="1"/>
      <name val="Times New Roman"/>
      <family val="2"/>
    </font>
    <font>
      <sz val="11"/>
      <color theme="1"/>
      <name val="Calibri"/>
      <family val="2"/>
      <scheme val="minor"/>
    </font>
    <font>
      <u/>
      <sz val="10"/>
      <color theme="10"/>
      <name val="Arial"/>
      <family val="2"/>
    </font>
    <font>
      <sz val="12"/>
      <color theme="1"/>
      <name val="Times New Roman"/>
      <family val="1"/>
    </font>
    <font>
      <sz val="11"/>
      <color rgb="FF0070C0"/>
      <name val="Calibri"/>
      <family val="2"/>
      <scheme val="minor"/>
    </font>
    <font>
      <b/>
      <sz val="11"/>
      <color theme="1"/>
      <name val="Calibri"/>
      <family val="2"/>
      <scheme val="minor"/>
    </font>
    <font>
      <b/>
      <sz val="11"/>
      <color rgb="FF0070C0"/>
      <name val="Calibri"/>
      <family val="2"/>
      <scheme val="minor"/>
    </font>
    <font>
      <sz val="11"/>
      <color rgb="FF00B050"/>
      <name val="Calibri"/>
      <family val="2"/>
      <scheme val="minor"/>
    </font>
    <font>
      <sz val="11"/>
      <color theme="5" tint="-0.249977111117893"/>
      <name val="Calibri"/>
      <family val="2"/>
      <scheme val="minor"/>
    </font>
    <font>
      <b/>
      <u/>
      <sz val="12"/>
      <color rgb="FF870E00"/>
      <name val="Times New Roman"/>
      <family val="1"/>
    </font>
    <font>
      <sz val="12"/>
      <color rgb="FF0000FF"/>
      <name val="Times New Roman"/>
      <family val="1"/>
    </font>
    <font>
      <u/>
      <sz val="12"/>
      <color rgb="FF0000FF"/>
      <name val="Times New Roman"/>
      <family val="1"/>
    </font>
    <font>
      <sz val="12"/>
      <color rgb="FF000000"/>
      <name val="Times New Roman"/>
      <family val="1"/>
    </font>
    <font>
      <b/>
      <sz val="12"/>
      <color rgb="FF000000"/>
      <name val="Times New Roman"/>
      <family val="1"/>
    </font>
    <font>
      <b/>
      <u/>
      <sz val="12"/>
      <color rgb="FF0000FF"/>
      <name val="Times New Roman"/>
      <family val="1"/>
    </font>
    <font>
      <sz val="12"/>
      <color rgb="FF870E00"/>
      <name val="Times New Roman"/>
      <family val="1"/>
    </font>
    <font>
      <b/>
      <i/>
      <sz val="12"/>
      <color theme="5" tint="-0.24994659260841701"/>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1"/>
      <color theme="9" tint="-0.249977111117893"/>
      <name val="Calibri"/>
      <family val="2"/>
      <scheme val="minor"/>
    </font>
    <font>
      <b/>
      <sz val="10"/>
      <color theme="1"/>
      <name val="Calibri"/>
      <family val="2"/>
      <scheme val="minor"/>
    </font>
    <font>
      <b/>
      <sz val="10"/>
      <color rgb="FFFF0000"/>
      <name val="Calibri"/>
      <family val="2"/>
      <scheme val="minor"/>
    </font>
    <font>
      <sz val="10"/>
      <color theme="3" tint="0.39997558519241921"/>
      <name val="Times New Roman"/>
      <family val="1"/>
    </font>
    <font>
      <sz val="8"/>
      <color rgb="FF870E00"/>
      <name val="Times New Roman"/>
      <family val="1"/>
    </font>
    <font>
      <sz val="10"/>
      <color rgb="FF870E00"/>
      <name val="Times New Roman"/>
      <family val="1"/>
    </font>
    <font>
      <sz val="11"/>
      <color rgb="FFFF0000"/>
      <name val="Calibri"/>
      <family val="2"/>
      <scheme val="minor"/>
    </font>
    <font>
      <sz val="10"/>
      <color rgb="FFFF0000"/>
      <name val="Arial"/>
      <family val="2"/>
    </font>
    <font>
      <b/>
      <sz val="14"/>
      <color rgb="FF002060"/>
      <name val="Times New Roman"/>
      <family val="1"/>
    </font>
    <font>
      <b/>
      <u/>
      <sz val="12"/>
      <color rgb="FF002060"/>
      <name val="Times New Roman"/>
      <family val="1"/>
    </font>
    <font>
      <sz val="11"/>
      <name val="Calibri"/>
      <family val="2"/>
      <scheme val="minor"/>
    </font>
    <font>
      <sz val="9"/>
      <color indexed="81"/>
      <name val="Tahoma"/>
      <family val="2"/>
    </font>
    <font>
      <b/>
      <sz val="9"/>
      <color indexed="81"/>
      <name val="Tahoma"/>
      <family val="2"/>
    </font>
    <font>
      <b/>
      <sz val="9"/>
      <color rgb="FF870E00"/>
      <name val="Times New Roman"/>
      <family val="1"/>
    </font>
    <font>
      <sz val="10"/>
      <color rgb="FFFF0000"/>
      <name val="Times New Roman"/>
      <family val="1"/>
    </font>
    <font>
      <sz val="12"/>
      <color rgb="FFFF0000"/>
      <name val="Times New Roman"/>
      <family val="1"/>
    </font>
    <font>
      <sz val="11"/>
      <color rgb="FFFF0000"/>
      <name val="Times New Roman"/>
      <family val="1"/>
    </font>
    <font>
      <sz val="10"/>
      <color indexed="8"/>
      <name val="Arial"/>
      <family val="2"/>
    </font>
    <font>
      <i/>
      <sz val="11"/>
      <color theme="1"/>
      <name val="Calibri"/>
      <family val="2"/>
      <scheme val="minor"/>
    </font>
    <font>
      <b/>
      <sz val="12"/>
      <color indexed="16"/>
      <name val="Times New Roman"/>
      <family val="1"/>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3399"/>
        <bgColor indexed="64"/>
      </patternFill>
    </fill>
    <fill>
      <patternFill patternType="solid">
        <fgColor rgb="FFFF99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4" tint="0.39997558519241921"/>
      </bottom>
      <diagonal/>
    </border>
    <border>
      <left style="thin">
        <color indexed="22"/>
      </left>
      <right style="thin">
        <color indexed="22"/>
      </right>
      <top style="thin">
        <color indexed="22"/>
      </top>
      <bottom style="thin">
        <color indexed="22"/>
      </bottom>
      <diagonal/>
    </border>
    <border>
      <left/>
      <right/>
      <top/>
      <bottom style="thin">
        <color theme="8" tint="0.39997558519241921"/>
      </bottom>
      <diagonal/>
    </border>
  </borders>
  <cellStyleXfs count="35">
    <xf numFmtId="0" fontId="0" fillId="0" borderId="0"/>
    <xf numFmtId="43" fontId="4" fillId="0" borderId="0" applyFont="0" applyFill="0" applyBorder="0" applyAlignment="0" applyProtection="0"/>
    <xf numFmtId="41"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38" fillId="0" borderId="0"/>
    <xf numFmtId="0" fontId="4" fillId="0" borderId="0"/>
    <xf numFmtId="0" fontId="38" fillId="0" borderId="0"/>
    <xf numFmtId="0" fontId="5" fillId="0" borderId="0"/>
    <xf numFmtId="0" fontId="4" fillId="0" borderId="0"/>
    <xf numFmtId="0" fontId="4" fillId="0" borderId="0"/>
    <xf numFmtId="0" fontId="4" fillId="0" borderId="0"/>
    <xf numFmtId="0" fontId="4" fillId="0" borderId="0"/>
    <xf numFmtId="0" fontId="36" fillId="0" borderId="0"/>
    <xf numFmtId="0" fontId="37" fillId="0" borderId="0"/>
    <xf numFmtId="0" fontId="36" fillId="0" borderId="0"/>
    <xf numFmtId="0" fontId="7" fillId="0" borderId="0"/>
    <xf numFmtId="0" fontId="10" fillId="0" borderId="0"/>
    <xf numFmtId="0" fontId="4" fillId="0" borderId="0"/>
    <xf numFmtId="9" fontId="5" fillId="0" borderId="0" applyFont="0" applyFill="0" applyBorder="0" applyAlignment="0" applyProtection="0"/>
    <xf numFmtId="4" fontId="7" fillId="0" borderId="0" applyFont="0" applyFill="0" applyBorder="0" applyAlignment="0" applyProtection="0"/>
    <xf numFmtId="0" fontId="76" fillId="0" borderId="0"/>
  </cellStyleXfs>
  <cellXfs count="384">
    <xf numFmtId="0" fontId="0" fillId="0" borderId="0" xfId="0"/>
    <xf numFmtId="0" fontId="4" fillId="0" borderId="0" xfId="0" applyFont="1"/>
    <xf numFmtId="0" fontId="8" fillId="0" borderId="0" xfId="30" applyFont="1" applyAlignment="1" applyProtection="1">
      <alignment vertical="top" wrapText="1"/>
    </xf>
    <xf numFmtId="0" fontId="8" fillId="0" borderId="0" xfId="30" applyFont="1" applyAlignment="1" applyProtection="1">
      <alignment vertical="top"/>
    </xf>
    <xf numFmtId="0" fontId="8" fillId="0" borderId="0" xfId="30" applyFont="1" applyProtection="1"/>
    <xf numFmtId="0" fontId="11" fillId="0" borderId="0" xfId="30" applyFont="1" applyAlignment="1" applyProtection="1">
      <alignment vertical="top" wrapText="1"/>
    </xf>
    <xf numFmtId="0" fontId="11" fillId="0" borderId="0" xfId="30" applyFont="1" applyAlignment="1" applyProtection="1">
      <alignment vertical="top"/>
    </xf>
    <xf numFmtId="0" fontId="8" fillId="0" borderId="0" xfId="30" applyFont="1" applyAlignment="1" applyProtection="1">
      <alignment horizontal="left"/>
    </xf>
    <xf numFmtId="0" fontId="8" fillId="0" borderId="0" xfId="30" applyFont="1" applyAlignment="1">
      <alignment vertical="top" wrapText="1"/>
    </xf>
    <xf numFmtId="0" fontId="8" fillId="0" borderId="0" xfId="30" applyFont="1" applyAlignment="1">
      <alignment horizontal="left"/>
    </xf>
    <xf numFmtId="0" fontId="8" fillId="2" borderId="0" xfId="30" applyFont="1" applyFill="1" applyAlignment="1" applyProtection="1">
      <alignment vertical="top"/>
    </xf>
    <xf numFmtId="0" fontId="8" fillId="0" borderId="0" xfId="30" applyFont="1" applyAlignment="1">
      <alignment vertical="top"/>
    </xf>
    <xf numFmtId="0" fontId="6" fillId="0" borderId="0" xfId="30" applyFont="1" applyAlignment="1" applyProtection="1">
      <alignment vertical="top"/>
    </xf>
    <xf numFmtId="0" fontId="8" fillId="0" borderId="0" xfId="30" applyFont="1" applyAlignment="1" applyProtection="1"/>
    <xf numFmtId="165" fontId="11" fillId="0" borderId="0" xfId="30" applyNumberFormat="1" applyFont="1" applyAlignment="1" applyProtection="1">
      <alignment horizontal="center" vertical="top"/>
    </xf>
    <xf numFmtId="0" fontId="11" fillId="2" borderId="0" xfId="30" applyFont="1" applyFill="1" applyBorder="1" applyAlignment="1" applyProtection="1">
      <alignment vertical="top" wrapText="1"/>
    </xf>
    <xf numFmtId="0" fontId="11" fillId="2" borderId="0" xfId="30" applyFont="1" applyFill="1" applyBorder="1" applyAlignment="1" applyProtection="1">
      <alignment vertical="top"/>
    </xf>
    <xf numFmtId="0" fontId="11" fillId="0" borderId="0" xfId="31" applyFont="1" applyAlignment="1" applyProtection="1">
      <alignment vertical="top" wrapText="1"/>
    </xf>
    <xf numFmtId="0" fontId="8" fillId="0" borderId="0" xfId="31" applyFont="1" applyAlignment="1" applyProtection="1">
      <alignment vertical="top"/>
    </xf>
    <xf numFmtId="0" fontId="8" fillId="0" borderId="0" xfId="31" applyFont="1" applyAlignment="1" applyProtection="1">
      <alignment vertical="top" wrapText="1"/>
    </xf>
    <xf numFmtId="0" fontId="11" fillId="0" borderId="0" xfId="31" applyFont="1" applyBorder="1" applyAlignment="1" applyProtection="1">
      <alignment vertical="top" wrapText="1"/>
    </xf>
    <xf numFmtId="0" fontId="11" fillId="0" borderId="0" xfId="31" applyFont="1" applyBorder="1" applyAlignment="1" applyProtection="1">
      <alignment vertical="top"/>
    </xf>
    <xf numFmtId="0" fontId="8" fillId="0" borderId="0" xfId="31" applyFont="1" applyBorder="1" applyProtection="1"/>
    <xf numFmtId="0" fontId="8" fillId="0" borderId="0" xfId="31" applyFont="1" applyAlignment="1" applyProtection="1">
      <alignment horizontal="justify" vertical="top" wrapText="1"/>
    </xf>
    <xf numFmtId="0" fontId="15" fillId="0" borderId="0" xfId="0" applyFont="1" applyAlignment="1">
      <alignment horizontal="justify" vertical="top" readingOrder="1"/>
    </xf>
    <xf numFmtId="0" fontId="8" fillId="0" borderId="0" xfId="31" applyFont="1" applyBorder="1" applyAlignment="1" applyProtection="1">
      <alignment vertical="top" wrapText="1"/>
    </xf>
    <xf numFmtId="0" fontId="8" fillId="0" borderId="0" xfId="31" applyFont="1" applyProtection="1"/>
    <xf numFmtId="0" fontId="11" fillId="0" borderId="0" xfId="31" applyFont="1" applyFill="1" applyBorder="1" applyAlignment="1" applyProtection="1">
      <alignment vertical="top"/>
    </xf>
    <xf numFmtId="0" fontId="11" fillId="0" borderId="0" xfId="31" applyFont="1" applyFill="1" applyAlignment="1" applyProtection="1">
      <alignment vertical="top"/>
    </xf>
    <xf numFmtId="0" fontId="5" fillId="0" borderId="0" xfId="17" applyFont="1" applyFill="1" applyAlignment="1">
      <alignment vertical="top"/>
    </xf>
    <xf numFmtId="0" fontId="5" fillId="0" borderId="0" xfId="17" applyFont="1" applyAlignment="1">
      <alignment vertical="top"/>
    </xf>
    <xf numFmtId="0" fontId="0" fillId="0" borderId="0" xfId="0" applyAlignment="1">
      <alignment horizontal="left"/>
    </xf>
    <xf numFmtId="43" fontId="0" fillId="0" borderId="0" xfId="0" applyNumberFormat="1"/>
    <xf numFmtId="0" fontId="41" fillId="0" borderId="0" xfId="0" applyFont="1" applyAlignment="1">
      <alignment horizontal="left"/>
    </xf>
    <xf numFmtId="43" fontId="38" fillId="0" borderId="0" xfId="1" applyFont="1"/>
    <xf numFmtId="0" fontId="42" fillId="4" borderId="0" xfId="0" applyFont="1" applyFill="1" applyAlignment="1">
      <alignment horizontal="left"/>
    </xf>
    <xf numFmtId="0" fontId="43" fillId="4" borderId="0" xfId="0" applyFont="1" applyFill="1" applyAlignment="1">
      <alignment horizontal="left"/>
    </xf>
    <xf numFmtId="0" fontId="42" fillId="4" borderId="0" xfId="0" applyFont="1" applyFill="1"/>
    <xf numFmtId="43" fontId="42" fillId="4" borderId="0" xfId="1" applyFont="1" applyFill="1"/>
    <xf numFmtId="0" fontId="44" fillId="0" borderId="0" xfId="0" applyFont="1" applyAlignment="1">
      <alignment horizontal="left"/>
    </xf>
    <xf numFmtId="0" fontId="45" fillId="0" borderId="0" xfId="0" applyFont="1" applyAlignment="1">
      <alignment horizontal="left"/>
    </xf>
    <xf numFmtId="0" fontId="0" fillId="0" borderId="0" xfId="0" applyFill="1"/>
    <xf numFmtId="0" fontId="11" fillId="0" borderId="0" xfId="31" applyFont="1" applyFill="1" applyBorder="1" applyAlignment="1" applyProtection="1">
      <alignment horizontal="left" vertical="top" wrapText="1"/>
    </xf>
    <xf numFmtId="164" fontId="15" fillId="0" borderId="0" xfId="0" quotePrefix="1" applyNumberFormat="1" applyFont="1" applyFill="1" applyAlignment="1">
      <alignment horizontal="left" vertical="top"/>
    </xf>
    <xf numFmtId="1" fontId="15" fillId="0" borderId="0" xfId="0" quotePrefix="1" applyNumberFormat="1" applyFont="1" applyFill="1" applyAlignment="1">
      <alignment horizontal="left" vertical="top"/>
    </xf>
    <xf numFmtId="0" fontId="4" fillId="0" borderId="0" xfId="17" applyProtection="1"/>
    <xf numFmtId="0" fontId="0" fillId="0" borderId="0" xfId="0" applyProtection="1"/>
    <xf numFmtId="0" fontId="4" fillId="0" borderId="0" xfId="0" applyFont="1" applyProtection="1"/>
    <xf numFmtId="1" fontId="15" fillId="0" borderId="2" xfId="0" quotePrefix="1" applyNumberFormat="1" applyFont="1" applyFill="1" applyBorder="1" applyAlignment="1">
      <alignment horizontal="left" vertical="top"/>
    </xf>
    <xf numFmtId="0" fontId="0" fillId="0" borderId="0" xfId="0" applyFont="1" applyFill="1"/>
    <xf numFmtId="43" fontId="0" fillId="0" borderId="0" xfId="1" applyFont="1"/>
    <xf numFmtId="43" fontId="4" fillId="0" borderId="0" xfId="0" applyNumberFormat="1" applyFont="1"/>
    <xf numFmtId="0" fontId="4" fillId="0" borderId="0" xfId="0" applyFont="1" applyAlignment="1">
      <alignment horizontal="right"/>
    </xf>
    <xf numFmtId="165" fontId="11" fillId="0" borderId="0" xfId="30" applyNumberFormat="1" applyFont="1" applyBorder="1" applyAlignment="1" applyProtection="1">
      <alignment horizontal="center" vertical="top"/>
      <protection locked="0"/>
    </xf>
    <xf numFmtId="165" fontId="11" fillId="0" borderId="0" xfId="31" applyNumberFormat="1" applyFont="1" applyAlignment="1" applyProtection="1">
      <alignment horizontal="center" vertical="top"/>
      <protection locked="0"/>
    </xf>
    <xf numFmtId="0" fontId="46" fillId="0" borderId="0" xfId="31" applyFont="1" applyAlignment="1" applyProtection="1">
      <alignment vertical="top"/>
    </xf>
    <xf numFmtId="0" fontId="47" fillId="0" borderId="0" xfId="31" applyFont="1" applyAlignment="1" applyProtection="1">
      <alignment vertical="top"/>
    </xf>
    <xf numFmtId="0" fontId="48" fillId="0" borderId="0" xfId="31" applyFont="1" applyAlignment="1" applyProtection="1">
      <alignment vertical="top"/>
    </xf>
    <xf numFmtId="0" fontId="11" fillId="0" borderId="0" xfId="17" applyFont="1" applyAlignment="1" applyProtection="1"/>
    <xf numFmtId="0" fontId="49" fillId="0" borderId="0" xfId="0" applyFont="1" applyAlignment="1">
      <alignment horizontal="justify" readingOrder="1"/>
    </xf>
    <xf numFmtId="0" fontId="49" fillId="0" borderId="0" xfId="0" applyFont="1" applyAlignment="1">
      <alignment horizontal="left" indent="3" readingOrder="1"/>
    </xf>
    <xf numFmtId="0" fontId="8" fillId="0" borderId="0" xfId="31" applyFont="1" applyAlignment="1" applyProtection="1">
      <alignment horizontal="left" indent="3" readingOrder="1"/>
    </xf>
    <xf numFmtId="0" fontId="11" fillId="0" borderId="0" xfId="31" applyFont="1" applyAlignment="1" applyProtection="1">
      <alignment horizontal="left" wrapText="1" readingOrder="1"/>
    </xf>
    <xf numFmtId="0" fontId="50" fillId="0" borderId="0" xfId="0" applyFont="1" applyAlignment="1">
      <alignment horizontal="justify" readingOrder="1"/>
    </xf>
    <xf numFmtId="0" fontId="11" fillId="0" borderId="0" xfId="31" applyFont="1" applyProtection="1"/>
    <xf numFmtId="0" fontId="49" fillId="0" borderId="0" xfId="0" applyFont="1" applyAlignment="1">
      <alignment horizontal="left" wrapText="1" indent="2" readingOrder="1"/>
    </xf>
    <xf numFmtId="0" fontId="8" fillId="0" borderId="0" xfId="0" applyFont="1" applyProtection="1">
      <protection locked="0"/>
    </xf>
    <xf numFmtId="0" fontId="51" fillId="0" borderId="0" xfId="31" applyFont="1" applyAlignment="1" applyProtection="1">
      <alignment vertical="top"/>
      <protection locked="0"/>
    </xf>
    <xf numFmtId="0" fontId="8" fillId="0" borderId="0" xfId="0" applyFont="1" applyBorder="1" applyProtection="1">
      <protection locked="0"/>
    </xf>
    <xf numFmtId="0" fontId="52" fillId="0" borderId="0" xfId="0" applyFont="1" applyProtection="1">
      <protection locked="0"/>
    </xf>
    <xf numFmtId="0" fontId="8" fillId="0" borderId="3" xfId="0" applyFont="1" applyBorder="1" applyProtection="1">
      <protection locked="0"/>
    </xf>
    <xf numFmtId="0" fontId="8" fillId="0" borderId="4" xfId="0" applyFont="1" applyBorder="1" applyAlignment="1" applyProtection="1">
      <alignment horizontal="left"/>
    </xf>
    <xf numFmtId="0" fontId="8" fillId="0" borderId="5" xfId="0" applyFont="1" applyBorder="1" applyAlignment="1" applyProtection="1">
      <alignment horizontal="left"/>
    </xf>
    <xf numFmtId="0" fontId="8" fillId="0" borderId="0" xfId="0" applyFont="1" applyProtection="1"/>
    <xf numFmtId="0" fontId="8" fillId="0" borderId="0" xfId="31" applyFont="1" applyProtection="1">
      <protection locked="0"/>
    </xf>
    <xf numFmtId="165" fontId="11" fillId="0" borderId="0" xfId="31" applyNumberFormat="1" applyFont="1" applyBorder="1" applyAlignment="1" applyProtection="1">
      <alignment horizontal="center" vertical="top"/>
      <protection locked="0"/>
    </xf>
    <xf numFmtId="0" fontId="53" fillId="0" borderId="0" xfId="0" applyFont="1" applyBorder="1" applyProtection="1">
      <protection locked="0"/>
    </xf>
    <xf numFmtId="0" fontId="20" fillId="0" borderId="0" xfId="0" applyFont="1" applyFill="1" applyProtection="1">
      <protection locked="0"/>
    </xf>
    <xf numFmtId="168" fontId="8" fillId="0" borderId="0" xfId="0" applyNumberFormat="1" applyFont="1" applyProtection="1">
      <protection locked="0"/>
    </xf>
    <xf numFmtId="0" fontId="11" fillId="0" borderId="0" xfId="0" applyFont="1" applyBorder="1" applyAlignment="1" applyProtection="1">
      <alignment horizontal="left"/>
      <protection locked="0"/>
    </xf>
    <xf numFmtId="165" fontId="11" fillId="0" borderId="0" xfId="31" applyNumberFormat="1" applyFont="1" applyBorder="1" applyAlignment="1" applyProtection="1">
      <alignment horizontal="center" vertical="top"/>
    </xf>
    <xf numFmtId="39" fontId="5" fillId="0" borderId="0" xfId="0" applyNumberFormat="1" applyFont="1" applyProtection="1"/>
    <xf numFmtId="39" fontId="5" fillId="0" borderId="0" xfId="0" applyNumberFormat="1" applyFont="1" applyBorder="1" applyProtection="1"/>
    <xf numFmtId="0" fontId="8" fillId="0" borderId="2" xfId="0" applyFont="1" applyBorder="1" applyProtection="1">
      <protection locked="0"/>
    </xf>
    <xf numFmtId="0" fontId="8" fillId="0" borderId="0" xfId="0" applyFont="1" applyAlignment="1" applyProtection="1">
      <alignment vertical="center"/>
    </xf>
    <xf numFmtId="0" fontId="11"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quotePrefix="1" applyFont="1" applyAlignment="1" applyProtection="1">
      <alignment vertical="top" wrapText="1"/>
      <protection locked="0"/>
    </xf>
    <xf numFmtId="40" fontId="8" fillId="0" borderId="0" xfId="0" applyNumberFormat="1" applyFont="1" applyProtection="1">
      <protection locked="0"/>
    </xf>
    <xf numFmtId="40" fontId="52" fillId="0" borderId="0" xfId="0" applyNumberFormat="1" applyFont="1" applyProtection="1">
      <protection locked="0"/>
    </xf>
    <xf numFmtId="39" fontId="5" fillId="0" borderId="0" xfId="0" applyNumberFormat="1" applyFont="1" applyProtection="1">
      <protection locked="0"/>
    </xf>
    <xf numFmtId="39" fontId="5" fillId="0" borderId="0" xfId="0" applyNumberFormat="1" applyFont="1" applyBorder="1" applyProtection="1">
      <protection locked="0"/>
    </xf>
    <xf numFmtId="0" fontId="11" fillId="0" borderId="0" xfId="0" applyFont="1" applyProtection="1">
      <protection locked="0"/>
    </xf>
    <xf numFmtId="0" fontId="21" fillId="0" borderId="0" xfId="0" applyFont="1" applyProtection="1"/>
    <xf numFmtId="40" fontId="8" fillId="0" borderId="0" xfId="0" applyNumberFormat="1" applyFont="1" applyProtection="1"/>
    <xf numFmtId="40" fontId="8" fillId="0" borderId="0" xfId="29" applyNumberFormat="1" applyFont="1" applyAlignment="1" applyProtection="1">
      <alignment horizontal="left"/>
    </xf>
    <xf numFmtId="0" fontId="21" fillId="0" borderId="0" xfId="0" applyFont="1" applyProtection="1">
      <protection locked="0"/>
    </xf>
    <xf numFmtId="40" fontId="8" fillId="0" borderId="0" xfId="29" applyNumberFormat="1" applyFont="1" applyAlignment="1" applyProtection="1">
      <alignment horizontal="left"/>
      <protection locked="0"/>
    </xf>
    <xf numFmtId="0" fontId="8" fillId="0" borderId="0" xfId="0" applyFont="1" applyAlignment="1" applyProtection="1">
      <alignment horizontal="center"/>
      <protection locked="0"/>
    </xf>
    <xf numFmtId="38" fontId="11" fillId="0" borderId="0" xfId="0" applyNumberFormat="1" applyFont="1" applyFill="1" applyAlignment="1" applyProtection="1">
      <alignment horizontal="left"/>
    </xf>
    <xf numFmtId="0" fontId="8" fillId="0" borderId="6" xfId="0" applyFont="1" applyBorder="1" applyProtection="1">
      <protection locked="0"/>
    </xf>
    <xf numFmtId="0" fontId="8" fillId="0" borderId="6" xfId="0" applyFont="1" applyBorder="1" applyAlignment="1" applyProtection="1">
      <alignment horizontal="center"/>
      <protection locked="0"/>
    </xf>
    <xf numFmtId="38" fontId="8" fillId="0" borderId="0" xfId="0" applyNumberFormat="1" applyFont="1" applyFill="1" applyAlignment="1" applyProtection="1">
      <alignment horizontal="left"/>
      <protection locked="0"/>
    </xf>
    <xf numFmtId="40" fontId="19" fillId="0" borderId="0" xfId="0" applyNumberFormat="1" applyFont="1" applyAlignment="1" applyProtection="1">
      <alignment horizontal="center"/>
    </xf>
    <xf numFmtId="9" fontId="8" fillId="0" borderId="2" xfId="0" applyNumberFormat="1" applyFont="1" applyBorder="1" applyProtection="1">
      <protection locked="0"/>
    </xf>
    <xf numFmtId="9" fontId="8" fillId="0" borderId="0" xfId="0" applyNumberFormat="1" applyFont="1" applyProtection="1">
      <protection locked="0"/>
    </xf>
    <xf numFmtId="40" fontId="8" fillId="0" borderId="2" xfId="0" applyNumberFormat="1" applyFont="1" applyBorder="1" applyProtection="1">
      <protection locked="0"/>
    </xf>
    <xf numFmtId="39" fontId="8" fillId="0" borderId="6" xfId="0" applyNumberFormat="1" applyFont="1" applyBorder="1" applyProtection="1">
      <protection locked="0"/>
    </xf>
    <xf numFmtId="39" fontId="8" fillId="0" borderId="6" xfId="0" applyNumberFormat="1" applyFont="1" applyBorder="1" applyAlignment="1" applyProtection="1">
      <alignment horizontal="center"/>
      <protection locked="0"/>
    </xf>
    <xf numFmtId="0" fontId="19" fillId="0" borderId="0" xfId="0" applyFont="1" applyAlignment="1" applyProtection="1">
      <alignment horizontal="center"/>
      <protection locked="0"/>
    </xf>
    <xf numFmtId="39" fontId="19" fillId="0" borderId="6" xfId="0" applyNumberFormat="1" applyFont="1" applyBorder="1" applyAlignment="1" applyProtection="1">
      <alignment horizontal="center"/>
      <protection locked="0"/>
    </xf>
    <xf numFmtId="0" fontId="15" fillId="0" borderId="0" xfId="0" applyFont="1" applyAlignment="1">
      <alignment horizontal="justify" readingOrder="1"/>
    </xf>
    <xf numFmtId="0" fontId="54" fillId="0" borderId="2" xfId="0" applyFont="1" applyBorder="1" applyProtection="1"/>
    <xf numFmtId="0" fontId="56" fillId="0" borderId="2" xfId="0" applyFont="1" applyBorder="1" applyProtection="1"/>
    <xf numFmtId="0" fontId="56" fillId="0" borderId="0" xfId="0" applyNumberFormat="1" applyFont="1" applyAlignment="1" applyProtection="1">
      <alignment horizontal="left"/>
    </xf>
    <xf numFmtId="0" fontId="14" fillId="0" borderId="2" xfId="0" applyFont="1" applyBorder="1" applyProtection="1"/>
    <xf numFmtId="0" fontId="56" fillId="0" borderId="0" xfId="0" applyFont="1" applyProtection="1"/>
    <xf numFmtId="0" fontId="0" fillId="0" borderId="0" xfId="0" applyAlignment="1" applyProtection="1">
      <alignment horizontal="left"/>
    </xf>
    <xf numFmtId="0" fontId="57" fillId="0" borderId="0" xfId="0" applyFont="1" applyBorder="1" applyProtection="1"/>
    <xf numFmtId="0" fontId="55" fillId="0" borderId="0" xfId="0" applyFont="1" applyProtection="1"/>
    <xf numFmtId="0" fontId="58" fillId="0" borderId="0" xfId="0" applyNumberFormat="1" applyFont="1" applyAlignment="1" applyProtection="1">
      <alignment horizontal="left"/>
    </xf>
    <xf numFmtId="0" fontId="4" fillId="0" borderId="0" xfId="0" applyFont="1" applyAlignment="1" applyProtection="1">
      <alignment horizontal="left"/>
    </xf>
    <xf numFmtId="43" fontId="58" fillId="0" borderId="0" xfId="1" applyNumberFormat="1" applyFont="1" applyAlignment="1" applyProtection="1">
      <alignment horizontal="right"/>
    </xf>
    <xf numFmtId="0" fontId="4" fillId="0" borderId="0" xfId="0" applyFont="1" applyBorder="1" applyProtection="1"/>
    <xf numFmtId="0" fontId="57" fillId="0" borderId="0" xfId="0" applyFont="1" applyProtection="1"/>
    <xf numFmtId="43" fontId="58" fillId="0" borderId="0" xfId="1" applyFont="1" applyProtection="1"/>
    <xf numFmtId="0" fontId="57" fillId="0" borderId="0" xfId="0" applyFont="1" applyAlignment="1" applyProtection="1">
      <alignment wrapText="1"/>
    </xf>
    <xf numFmtId="0" fontId="58" fillId="0" borderId="0" xfId="0" applyFont="1" applyProtection="1"/>
    <xf numFmtId="0" fontId="4" fillId="5" borderId="2" xfId="17" applyFill="1" applyBorder="1" applyProtection="1"/>
    <xf numFmtId="0" fontId="59" fillId="5" borderId="2" xfId="17" applyFont="1" applyFill="1" applyBorder="1" applyProtection="1"/>
    <xf numFmtId="0" fontId="4" fillId="0" borderId="0" xfId="17" applyAlignment="1" applyProtection="1">
      <alignment horizontal="left"/>
    </xf>
    <xf numFmtId="0" fontId="4" fillId="0" borderId="0" xfId="23" applyProtection="1"/>
    <xf numFmtId="0" fontId="38" fillId="0" borderId="0" xfId="23" applyFont="1" applyProtection="1">
      <protection hidden="1"/>
    </xf>
    <xf numFmtId="43" fontId="38" fillId="0" borderId="0" xfId="3" applyFont="1" applyProtection="1">
      <protection hidden="1"/>
    </xf>
    <xf numFmtId="0" fontId="38" fillId="0" borderId="0" xfId="1" applyNumberFormat="1" applyFont="1"/>
    <xf numFmtId="0" fontId="0" fillId="0" borderId="0" xfId="0" applyNumberFormat="1"/>
    <xf numFmtId="0" fontId="60" fillId="0" borderId="0" xfId="23" applyFont="1" applyAlignment="1" applyProtection="1">
      <alignment wrapText="1"/>
      <protection hidden="1"/>
    </xf>
    <xf numFmtId="0" fontId="60" fillId="0" borderId="0" xfId="0" applyFont="1" applyAlignment="1">
      <alignment wrapText="1"/>
    </xf>
    <xf numFmtId="0" fontId="60" fillId="6" borderId="0" xfId="0" applyFont="1" applyFill="1" applyAlignment="1">
      <alignment wrapText="1"/>
    </xf>
    <xf numFmtId="43" fontId="60" fillId="0" borderId="0" xfId="1" applyFont="1" applyAlignment="1">
      <alignment wrapText="1"/>
    </xf>
    <xf numFmtId="0" fontId="60" fillId="0" borderId="0" xfId="0" applyFont="1" applyAlignment="1">
      <alignment horizontal="center" wrapText="1"/>
    </xf>
    <xf numFmtId="169" fontId="42" fillId="4" borderId="0" xfId="1" applyNumberFormat="1" applyFont="1" applyFill="1"/>
    <xf numFmtId="0" fontId="61" fillId="0" borderId="0" xfId="0" applyFont="1" applyAlignment="1">
      <alignment wrapText="1"/>
    </xf>
    <xf numFmtId="0" fontId="61" fillId="0" borderId="0" xfId="0" applyFont="1" applyAlignment="1">
      <alignment horizontal="center" wrapText="1"/>
    </xf>
    <xf numFmtId="43" fontId="38" fillId="7" borderId="0" xfId="3" applyFont="1" applyFill="1" applyProtection="1">
      <protection hidden="1"/>
    </xf>
    <xf numFmtId="43" fontId="38" fillId="7" borderId="0" xfId="1" applyFont="1" applyFill="1"/>
    <xf numFmtId="43" fontId="61" fillId="8" borderId="0" xfId="1" applyFont="1" applyFill="1" applyAlignment="1">
      <alignment horizontal="center" wrapText="1"/>
    </xf>
    <xf numFmtId="43" fontId="38" fillId="9" borderId="0" xfId="3" applyFont="1" applyFill="1" applyProtection="1">
      <protection hidden="1"/>
    </xf>
    <xf numFmtId="0" fontId="42" fillId="0" borderId="25" xfId="0" applyFont="1" applyBorder="1"/>
    <xf numFmtId="0" fontId="8" fillId="0" borderId="0" xfId="31" applyFont="1" applyFill="1" applyAlignment="1" applyProtection="1">
      <alignment horizontal="justify" vertical="top" wrapText="1"/>
    </xf>
    <xf numFmtId="0" fontId="5" fillId="0" borderId="0" xfId="0" applyFont="1" applyAlignment="1">
      <alignment horizontal="justify" vertical="top" wrapText="1"/>
    </xf>
    <xf numFmtId="0" fontId="30" fillId="0" borderId="0" xfId="31" applyFont="1" applyBorder="1"/>
    <xf numFmtId="0" fontId="5" fillId="0" borderId="0" xfId="31" applyFont="1" applyBorder="1"/>
    <xf numFmtId="0" fontId="5" fillId="0" borderId="0" xfId="17" applyFont="1" applyProtection="1"/>
    <xf numFmtId="0" fontId="5" fillId="0" borderId="0" xfId="0" applyFont="1" applyAlignment="1" applyProtection="1"/>
    <xf numFmtId="0" fontId="5" fillId="0" borderId="0" xfId="0" applyFont="1" applyProtection="1"/>
    <xf numFmtId="0" fontId="5" fillId="0" borderId="0" xfId="0" applyFont="1" applyProtection="1">
      <protection locked="0"/>
    </xf>
    <xf numFmtId="0" fontId="5" fillId="0" borderId="0" xfId="17" applyFont="1" applyBorder="1" applyAlignment="1" applyProtection="1"/>
    <xf numFmtId="0" fontId="5" fillId="0" borderId="0" xfId="0" applyFont="1" applyBorder="1" applyProtection="1">
      <protection locked="0"/>
    </xf>
    <xf numFmtId="0" fontId="5" fillId="0" borderId="0" xfId="17" applyFont="1" applyProtection="1">
      <protection locked="0"/>
    </xf>
    <xf numFmtId="0" fontId="5" fillId="0" borderId="0" xfId="17" applyFont="1" applyAlignment="1" applyProtection="1">
      <alignment horizontal="left" vertical="top" wrapText="1"/>
    </xf>
    <xf numFmtId="0" fontId="5" fillId="0" borderId="0" xfId="17" applyFont="1" applyAlignment="1" applyProtection="1">
      <alignment wrapText="1"/>
    </xf>
    <xf numFmtId="0" fontId="26" fillId="0" borderId="0" xfId="17" applyFont="1" applyAlignment="1" applyProtection="1">
      <alignment horizontal="left" vertical="top"/>
    </xf>
    <xf numFmtId="0" fontId="5" fillId="0" borderId="0" xfId="17" applyFont="1" applyBorder="1" applyProtection="1"/>
    <xf numFmtId="0" fontId="27" fillId="0" borderId="1" xfId="17" applyFont="1" applyBorder="1" applyAlignment="1" applyProtection="1">
      <alignment horizontal="center" vertical="center" wrapText="1"/>
    </xf>
    <xf numFmtId="0" fontId="27" fillId="0" borderId="7" xfId="17" applyFont="1" applyBorder="1" applyAlignment="1" applyProtection="1">
      <alignment horizontal="center" vertical="center" wrapText="1"/>
    </xf>
    <xf numFmtId="0" fontId="33" fillId="0" borderId="0" xfId="17" applyFont="1" applyProtection="1">
      <protection locked="0"/>
    </xf>
    <xf numFmtId="0" fontId="5" fillId="0" borderId="9" xfId="17" applyFont="1" applyBorder="1" applyProtection="1"/>
    <xf numFmtId="0" fontId="5" fillId="0" borderId="10" xfId="17" applyFont="1" applyBorder="1" applyProtection="1"/>
    <xf numFmtId="0" fontId="5" fillId="0" borderId="9" xfId="17" applyFont="1" applyBorder="1" applyProtection="1">
      <protection locked="0"/>
    </xf>
    <xf numFmtId="0" fontId="5" fillId="0" borderId="8" xfId="17" applyFont="1" applyBorder="1" applyProtection="1">
      <protection locked="0"/>
    </xf>
    <xf numFmtId="4" fontId="5" fillId="0" borderId="8" xfId="17" applyNumberFormat="1" applyFont="1" applyBorder="1" applyProtection="1"/>
    <xf numFmtId="4" fontId="62" fillId="0" borderId="9" xfId="17" applyNumberFormat="1" applyFont="1" applyBorder="1" applyProtection="1">
      <protection locked="0"/>
    </xf>
    <xf numFmtId="40" fontId="62" fillId="0" borderId="9" xfId="17" applyNumberFormat="1" applyFont="1" applyBorder="1" applyProtection="1">
      <protection locked="0"/>
    </xf>
    <xf numFmtId="4" fontId="5" fillId="0" borderId="9" xfId="17" applyNumberFormat="1" applyFont="1" applyBorder="1" applyProtection="1"/>
    <xf numFmtId="40" fontId="35" fillId="0" borderId="8" xfId="17" applyNumberFormat="1" applyFont="1" applyBorder="1" applyProtection="1">
      <protection locked="0"/>
    </xf>
    <xf numFmtId="0" fontId="34" fillId="0" borderId="0" xfId="17" applyFont="1" applyProtection="1"/>
    <xf numFmtId="0" fontId="62" fillId="0" borderId="12" xfId="17" applyFont="1" applyBorder="1" applyProtection="1">
      <protection locked="0"/>
    </xf>
    <xf numFmtId="0" fontId="5" fillId="0" borderId="12" xfId="17" applyFont="1" applyBorder="1" applyProtection="1"/>
    <xf numFmtId="0" fontId="5" fillId="0" borderId="11" xfId="17" applyFont="1" applyBorder="1" applyProtection="1">
      <protection locked="0"/>
    </xf>
    <xf numFmtId="0" fontId="62" fillId="0" borderId="9" xfId="17" applyFont="1" applyBorder="1" applyProtection="1">
      <protection locked="0"/>
    </xf>
    <xf numFmtId="0" fontId="33" fillId="0" borderId="0" xfId="17" applyFont="1" applyProtection="1"/>
    <xf numFmtId="2" fontId="62" fillId="0" borderId="9" xfId="17" applyNumberFormat="1" applyFont="1" applyBorder="1" applyProtection="1">
      <protection locked="0"/>
    </xf>
    <xf numFmtId="39" fontId="5" fillId="0" borderId="9" xfId="17" applyNumberFormat="1" applyFont="1" applyBorder="1" applyProtection="1"/>
    <xf numFmtId="2" fontId="62" fillId="0" borderId="8" xfId="17" applyNumberFormat="1" applyFont="1" applyBorder="1" applyProtection="1">
      <protection locked="0"/>
    </xf>
    <xf numFmtId="0" fontId="5" fillId="0" borderId="14" xfId="17" applyFont="1" applyBorder="1" applyProtection="1">
      <protection locked="0"/>
    </xf>
    <xf numFmtId="0" fontId="5" fillId="0" borderId="13" xfId="17" applyFont="1" applyBorder="1" applyProtection="1">
      <protection locked="0"/>
    </xf>
    <xf numFmtId="4" fontId="5" fillId="0" borderId="15" xfId="17" applyNumberFormat="1" applyFont="1" applyBorder="1" applyProtection="1"/>
    <xf numFmtId="4" fontId="5" fillId="0" borderId="16" xfId="17" applyNumberFormat="1" applyFont="1" applyBorder="1" applyProtection="1"/>
    <xf numFmtId="40" fontId="5" fillId="0" borderId="16" xfId="17" applyNumberFormat="1" applyFont="1" applyBorder="1" applyProtection="1"/>
    <xf numFmtId="4" fontId="5" fillId="0" borderId="17" xfId="17" applyNumberFormat="1" applyFont="1" applyBorder="1" applyProtection="1"/>
    <xf numFmtId="0" fontId="5" fillId="0" borderId="0" xfId="17" applyFont="1" applyAlignment="1" applyProtection="1">
      <alignment horizontal="right"/>
      <protection locked="0"/>
    </xf>
    <xf numFmtId="169" fontId="5" fillId="0" borderId="0" xfId="1" applyNumberFormat="1" applyFont="1" applyProtection="1"/>
    <xf numFmtId="0" fontId="11" fillId="0" borderId="0" xfId="17" applyFont="1" applyAlignment="1" applyProtection="1">
      <alignment horizontal="right"/>
      <protection locked="0"/>
    </xf>
    <xf numFmtId="169" fontId="5" fillId="0" borderId="0" xfId="1" applyNumberFormat="1" applyFont="1" applyProtection="1">
      <protection locked="0"/>
    </xf>
    <xf numFmtId="0" fontId="63" fillId="0" borderId="0" xfId="0" applyFont="1" applyAlignment="1" applyProtection="1">
      <alignment horizontal="left"/>
      <protection locked="0"/>
    </xf>
    <xf numFmtId="0" fontId="5" fillId="0" borderId="0" xfId="0" applyFont="1"/>
    <xf numFmtId="0" fontId="11" fillId="0" borderId="0" xfId="0" applyFont="1"/>
    <xf numFmtId="0" fontId="26" fillId="0" borderId="0" xfId="0" applyFont="1"/>
    <xf numFmtId="0" fontId="26" fillId="0" borderId="0" xfId="0" applyFont="1" applyAlignment="1">
      <alignment vertical="top" wrapText="1"/>
    </xf>
    <xf numFmtId="0" fontId="26" fillId="0" borderId="0" xfId="0" applyFont="1" applyAlignment="1"/>
    <xf numFmtId="0" fontId="5" fillId="0" borderId="0" xfId="0" applyFont="1" applyAlignment="1"/>
    <xf numFmtId="0" fontId="31" fillId="0" borderId="0" xfId="0" applyFont="1" applyAlignment="1">
      <alignment horizontal="center"/>
    </xf>
    <xf numFmtId="0" fontId="5" fillId="0" borderId="2" xfId="0" applyFont="1" applyBorder="1" applyProtection="1">
      <protection locked="0"/>
    </xf>
    <xf numFmtId="0" fontId="5" fillId="0" borderId="0" xfId="0" applyFont="1" applyAlignment="1">
      <alignment horizontal="center"/>
    </xf>
    <xf numFmtId="43" fontId="5" fillId="0" borderId="0" xfId="0" applyNumberFormat="1" applyFont="1" applyProtection="1">
      <protection locked="0"/>
    </xf>
    <xf numFmtId="43" fontId="5" fillId="0" borderId="0" xfId="0" applyNumberFormat="1" applyFont="1" applyProtection="1"/>
    <xf numFmtId="166" fontId="5" fillId="0" borderId="2" xfId="0" applyNumberFormat="1" applyFont="1" applyBorder="1" applyProtection="1">
      <protection locked="0"/>
    </xf>
    <xf numFmtId="44" fontId="5" fillId="0" borderId="2" xfId="0" applyNumberFormat="1" applyFont="1" applyBorder="1" applyProtection="1">
      <protection locked="0"/>
    </xf>
    <xf numFmtId="43" fontId="5" fillId="0" borderId="2" xfId="0" applyNumberFormat="1" applyFont="1" applyBorder="1" applyProtection="1">
      <protection locked="0"/>
    </xf>
    <xf numFmtId="43" fontId="5" fillId="0" borderId="2" xfId="0" applyNumberFormat="1" applyFont="1" applyBorder="1" applyProtection="1"/>
    <xf numFmtId="0" fontId="26" fillId="0" borderId="0" xfId="0" applyFont="1" applyAlignment="1">
      <alignment horizontal="center"/>
    </xf>
    <xf numFmtId="43" fontId="5" fillId="0" borderId="0" xfId="0" applyNumberFormat="1" applyFont="1"/>
    <xf numFmtId="0" fontId="5" fillId="0" borderId="2" xfId="0" applyFont="1" applyBorder="1"/>
    <xf numFmtId="0" fontId="5" fillId="0" borderId="18" xfId="0" applyFont="1" applyBorder="1" applyAlignment="1" applyProtection="1"/>
    <xf numFmtId="0" fontId="5" fillId="0" borderId="18" xfId="17" applyFont="1" applyBorder="1" applyAlignment="1" applyProtection="1"/>
    <xf numFmtId="0" fontId="5" fillId="0" borderId="19" xfId="17" applyFont="1" applyBorder="1" applyAlignment="1" applyProtection="1">
      <protection locked="0"/>
    </xf>
    <xf numFmtId="39" fontId="5" fillId="0" borderId="0" xfId="0" applyNumberFormat="1" applyFont="1" applyBorder="1" applyAlignment="1" applyProtection="1">
      <alignment horizontal="left"/>
      <protection locked="0"/>
    </xf>
    <xf numFmtId="0" fontId="5" fillId="0" borderId="0" xfId="0" applyFont="1" applyBorder="1" applyAlignment="1">
      <alignment horizontal="left" readingOrder="1"/>
    </xf>
    <xf numFmtId="0" fontId="5" fillId="0" borderId="0" xfId="0" applyFont="1" applyAlignment="1">
      <alignment horizontal="left"/>
    </xf>
    <xf numFmtId="0" fontId="5" fillId="0" borderId="20" xfId="0" applyFont="1" applyBorder="1" applyProtection="1">
      <protection locked="0"/>
    </xf>
    <xf numFmtId="0" fontId="26" fillId="0" borderId="0" xfId="17" applyFont="1" applyAlignment="1" applyProtection="1">
      <alignment horizontal="left" vertical="top"/>
      <protection locked="0"/>
    </xf>
    <xf numFmtId="0" fontId="5" fillId="0" borderId="0" xfId="0" applyFont="1" applyBorder="1" applyAlignment="1" applyProtection="1">
      <alignment horizontal="left" readingOrder="1"/>
      <protection locked="0"/>
    </xf>
    <xf numFmtId="0" fontId="5" fillId="0" borderId="0" xfId="0" applyFont="1" applyAlignment="1" applyProtection="1">
      <alignment horizontal="left"/>
      <protection locked="0"/>
    </xf>
    <xf numFmtId="0" fontId="0" fillId="0" borderId="0" xfId="0" applyAlignment="1" applyProtection="1">
      <alignment horizontal="center"/>
    </xf>
    <xf numFmtId="0" fontId="0" fillId="0" borderId="4" xfId="0" applyBorder="1" applyAlignment="1" applyProtection="1">
      <alignment horizontal="center"/>
    </xf>
    <xf numFmtId="0" fontId="64" fillId="0" borderId="0" xfId="0" applyFont="1" applyAlignment="1" applyProtection="1">
      <alignment horizontal="left"/>
      <protection locked="0"/>
    </xf>
    <xf numFmtId="170" fontId="42" fillId="4" borderId="0" xfId="1" applyNumberFormat="1" applyFont="1" applyFill="1"/>
    <xf numFmtId="43" fontId="42" fillId="4" borderId="0" xfId="1" applyNumberFormat="1" applyFont="1" applyFill="1"/>
    <xf numFmtId="43" fontId="0" fillId="0" borderId="0" xfId="0" applyNumberFormat="1" applyFill="1"/>
    <xf numFmtId="0" fontId="65" fillId="10" borderId="0" xfId="0" applyFont="1" applyFill="1" applyAlignment="1">
      <alignment horizontal="left"/>
    </xf>
    <xf numFmtId="43" fontId="38" fillId="0" borderId="0" xfId="3" applyFont="1" applyFill="1" applyProtection="1">
      <protection hidden="1"/>
    </xf>
    <xf numFmtId="43" fontId="4" fillId="0" borderId="0" xfId="6" applyFont="1" applyAlignment="1" applyProtection="1"/>
    <xf numFmtId="43" fontId="42" fillId="10" borderId="0" xfId="1" applyFont="1" applyFill="1"/>
    <xf numFmtId="43" fontId="38" fillId="0" borderId="0" xfId="1" applyFont="1" applyFill="1"/>
    <xf numFmtId="0" fontId="4" fillId="0" borderId="0" xfId="0" applyFont="1" applyFill="1"/>
    <xf numFmtId="0" fontId="45" fillId="0" borderId="0" xfId="0" applyFont="1" applyFill="1" applyAlignment="1">
      <alignment horizontal="left"/>
    </xf>
    <xf numFmtId="43" fontId="42" fillId="10" borderId="0" xfId="1" applyNumberFormat="1" applyFont="1" applyFill="1"/>
    <xf numFmtId="0" fontId="42" fillId="10" borderId="0" xfId="0" applyFont="1" applyFill="1"/>
    <xf numFmtId="169" fontId="42" fillId="10" borderId="0" xfId="1" applyNumberFormat="1" applyFont="1" applyFill="1"/>
    <xf numFmtId="0" fontId="44" fillId="0" borderId="0" xfId="0" applyFont="1" applyFill="1" applyAlignment="1">
      <alignment horizontal="left"/>
    </xf>
    <xf numFmtId="43" fontId="66" fillId="10" borderId="0" xfId="0" applyNumberFormat="1" applyFont="1" applyFill="1"/>
    <xf numFmtId="43" fontId="65" fillId="10" borderId="0" xfId="3" applyFont="1" applyFill="1" applyProtection="1">
      <protection hidden="1"/>
    </xf>
    <xf numFmtId="43" fontId="65" fillId="10" borderId="0" xfId="1" applyFont="1" applyFill="1"/>
    <xf numFmtId="0" fontId="66" fillId="10" borderId="0" xfId="0" applyFont="1" applyFill="1"/>
    <xf numFmtId="0" fontId="66" fillId="0" borderId="0" xfId="0" applyFont="1" applyFill="1"/>
    <xf numFmtId="0" fontId="38" fillId="11" borderId="0" xfId="23" applyFont="1" applyFill="1" applyProtection="1">
      <protection hidden="1"/>
    </xf>
    <xf numFmtId="0" fontId="0" fillId="11" borderId="0" xfId="0" quotePrefix="1" applyFill="1"/>
    <xf numFmtId="43" fontId="38" fillId="11" borderId="0" xfId="3" applyFont="1" applyFill="1" applyProtection="1">
      <protection hidden="1"/>
    </xf>
    <xf numFmtId="43" fontId="4" fillId="11" borderId="0" xfId="0" applyNumberFormat="1" applyFont="1" applyFill="1"/>
    <xf numFmtId="0" fontId="8" fillId="0" borderId="0" xfId="0" applyFont="1" applyAlignment="1">
      <alignment horizontal="justify" vertical="top" wrapText="1" readingOrder="1"/>
    </xf>
    <xf numFmtId="0" fontId="8" fillId="0" borderId="0" xfId="30" applyFont="1" applyAlignment="1" applyProtection="1">
      <alignment horizontal="left" vertical="top" wrapText="1"/>
    </xf>
    <xf numFmtId="0" fontId="4" fillId="0" borderId="0" xfId="0" applyNumberFormat="1" applyFont="1" applyFill="1"/>
    <xf numFmtId="0" fontId="38" fillId="0" borderId="0" xfId="23" applyFont="1" applyFill="1" applyProtection="1">
      <protection hidden="1"/>
    </xf>
    <xf numFmtId="0" fontId="41" fillId="0" borderId="0" xfId="0" applyFont="1" applyFill="1" applyAlignment="1">
      <alignment horizontal="left"/>
    </xf>
    <xf numFmtId="43" fontId="42" fillId="12" borderId="0" xfId="1" applyFont="1" applyFill="1"/>
    <xf numFmtId="0" fontId="67" fillId="0" borderId="0" xfId="31" applyFont="1" applyFill="1" applyBorder="1" applyAlignment="1" applyProtection="1">
      <alignment horizontal="left" vertical="top"/>
    </xf>
    <xf numFmtId="0" fontId="67" fillId="2" borderId="0" xfId="30" applyFont="1" applyFill="1" applyBorder="1" applyAlignment="1" applyProtection="1">
      <alignment vertical="top"/>
    </xf>
    <xf numFmtId="0" fontId="67" fillId="2" borderId="0" xfId="30" applyFont="1" applyFill="1" applyBorder="1" applyAlignment="1" applyProtection="1">
      <alignment vertical="top"/>
      <protection locked="0"/>
    </xf>
    <xf numFmtId="0" fontId="68" fillId="0" borderId="0" xfId="31" applyFont="1" applyAlignment="1" applyProtection="1">
      <alignment vertical="top"/>
      <protection locked="0"/>
    </xf>
    <xf numFmtId="0" fontId="4" fillId="0" borderId="0" xfId="17" applyFill="1" applyProtection="1"/>
    <xf numFmtId="43" fontId="4" fillId="0" borderId="0" xfId="3" applyFont="1" applyFill="1" applyProtection="1"/>
    <xf numFmtId="43" fontId="4" fillId="0" borderId="0" xfId="3" applyFont="1" applyProtection="1"/>
    <xf numFmtId="0" fontId="66" fillId="0" borderId="0" xfId="17" applyFont="1"/>
    <xf numFmtId="0" fontId="4" fillId="0" borderId="0" xfId="24"/>
    <xf numFmtId="0" fontId="4" fillId="0" borderId="0" xfId="17"/>
    <xf numFmtId="43" fontId="69" fillId="0" borderId="0" xfId="3" applyFont="1" applyFill="1" applyProtection="1">
      <protection hidden="1"/>
    </xf>
    <xf numFmtId="0" fontId="57" fillId="0" borderId="0" xfId="0" applyFont="1" applyFill="1" applyBorder="1" applyProtection="1"/>
    <xf numFmtId="43" fontId="58" fillId="0" borderId="0" xfId="1" applyFont="1" applyFill="1" applyProtection="1"/>
    <xf numFmtId="0" fontId="58" fillId="0" borderId="0" xfId="0" applyNumberFormat="1" applyFont="1" applyFill="1" applyAlignment="1" applyProtection="1">
      <alignment horizontal="left"/>
    </xf>
    <xf numFmtId="0" fontId="57" fillId="0" borderId="0" xfId="0" applyFont="1" applyFill="1" applyProtection="1"/>
    <xf numFmtId="0" fontId="72" fillId="0" borderId="0" xfId="0" applyFont="1" applyAlignment="1" applyProtection="1">
      <alignment horizontal="left"/>
      <protection locked="0"/>
    </xf>
    <xf numFmtId="0" fontId="27" fillId="0" borderId="0" xfId="0" applyFont="1" applyProtection="1"/>
    <xf numFmtId="0" fontId="4" fillId="0" borderId="0" xfId="17" applyFill="1" applyBorder="1" applyAlignment="1" applyProtection="1">
      <alignment horizontal="left"/>
    </xf>
    <xf numFmtId="0" fontId="4" fillId="0" borderId="0" xfId="17" applyFill="1" applyBorder="1" applyProtection="1"/>
    <xf numFmtId="0" fontId="59" fillId="0" borderId="0" xfId="17" applyFont="1" applyFill="1" applyBorder="1" applyProtection="1"/>
    <xf numFmtId="0" fontId="3" fillId="0" borderId="0" xfId="23" applyFont="1" applyProtection="1">
      <protection hidden="1"/>
    </xf>
    <xf numFmtId="2" fontId="58" fillId="10" borderId="0" xfId="1" applyNumberFormat="1" applyFont="1" applyFill="1" applyProtection="1">
      <protection locked="0"/>
    </xf>
    <xf numFmtId="0" fontId="2" fillId="0" borderId="0" xfId="23" applyFont="1" applyProtection="1">
      <protection hidden="1"/>
    </xf>
    <xf numFmtId="0" fontId="73" fillId="0" borderId="0" xfId="17" applyFont="1" applyProtection="1"/>
    <xf numFmtId="0" fontId="74" fillId="0" borderId="0" xfId="31" applyFont="1" applyAlignment="1" applyProtection="1">
      <alignment vertical="top"/>
    </xf>
    <xf numFmtId="0" fontId="75" fillId="0" borderId="0" xfId="0" applyFont="1" applyAlignment="1" applyProtection="1">
      <alignment horizontal="left"/>
      <protection locked="0"/>
    </xf>
    <xf numFmtId="0" fontId="73" fillId="0" borderId="0" xfId="0" applyFont="1"/>
    <xf numFmtId="170" fontId="42" fillId="10" borderId="0" xfId="1" applyNumberFormat="1" applyFont="1" applyFill="1"/>
    <xf numFmtId="0" fontId="15" fillId="0" borderId="26" xfId="34" applyFont="1" applyFill="1" applyBorder="1" applyAlignment="1">
      <alignment wrapText="1"/>
    </xf>
    <xf numFmtId="0" fontId="8" fillId="0" borderId="0" xfId="17" applyFont="1" applyProtection="1"/>
    <xf numFmtId="0" fontId="40" fillId="0" borderId="0" xfId="0" applyFont="1"/>
    <xf numFmtId="0" fontId="30" fillId="0" borderId="0" xfId="17" applyFont="1" applyFill="1" applyAlignment="1">
      <alignment vertical="top"/>
    </xf>
    <xf numFmtId="0" fontId="30" fillId="0" borderId="0" xfId="17" applyFont="1" applyAlignment="1">
      <alignment vertical="top"/>
    </xf>
    <xf numFmtId="0" fontId="30" fillId="13" borderId="1" xfId="17" applyFont="1" applyFill="1" applyBorder="1" applyAlignment="1" applyProtection="1">
      <alignment vertical="top"/>
      <protection locked="0"/>
    </xf>
    <xf numFmtId="0" fontId="30" fillId="0" borderId="0" xfId="17" applyFont="1" applyFill="1" applyAlignment="1" applyProtection="1">
      <alignment vertical="top" wrapText="1"/>
    </xf>
    <xf numFmtId="0" fontId="30" fillId="0" borderId="1" xfId="17" applyFont="1" applyBorder="1" applyAlignment="1">
      <alignment vertical="top"/>
    </xf>
    <xf numFmtId="0" fontId="30" fillId="0" borderId="0" xfId="17" quotePrefix="1" applyFont="1" applyFill="1" applyAlignment="1">
      <alignment vertical="top"/>
    </xf>
    <xf numFmtId="0" fontId="11" fillId="5" borderId="0" xfId="30" applyFont="1" applyFill="1" applyAlignment="1" applyProtection="1">
      <alignment vertical="top" wrapText="1"/>
    </xf>
    <xf numFmtId="0" fontId="11" fillId="5" borderId="0" xfId="30" applyFont="1" applyFill="1" applyAlignment="1" applyProtection="1">
      <alignment vertical="top"/>
    </xf>
    <xf numFmtId="0" fontId="8" fillId="5" borderId="0" xfId="31" applyFont="1" applyFill="1" applyAlignment="1" applyProtection="1">
      <alignment vertical="top"/>
    </xf>
    <xf numFmtId="0" fontId="8" fillId="5" borderId="0" xfId="30" applyFont="1" applyFill="1" applyProtection="1"/>
    <xf numFmtId="0" fontId="9" fillId="5" borderId="0" xfId="13" applyFill="1" applyAlignment="1" applyProtection="1">
      <alignment vertical="top"/>
    </xf>
    <xf numFmtId="0" fontId="40" fillId="5" borderId="0" xfId="13" applyFont="1" applyFill="1" applyAlignment="1" applyProtection="1">
      <alignment vertical="top"/>
    </xf>
    <xf numFmtId="0" fontId="67" fillId="0" borderId="0" xfId="30" applyFont="1" applyFill="1" applyBorder="1" applyAlignment="1" applyProtection="1">
      <alignment vertical="top"/>
    </xf>
    <xf numFmtId="0" fontId="42" fillId="0" borderId="0" xfId="0" applyFont="1"/>
    <xf numFmtId="49" fontId="4" fillId="5" borderId="2" xfId="17" applyNumberFormat="1" applyFill="1" applyBorder="1" applyAlignment="1" applyProtection="1">
      <alignment horizontal="left"/>
    </xf>
    <xf numFmtId="49" fontId="42" fillId="0" borderId="27" xfId="0" applyNumberFormat="1" applyFont="1" applyBorder="1" applyAlignment="1">
      <alignment horizontal="left"/>
    </xf>
    <xf numFmtId="0" fontId="9" fillId="0" borderId="0" xfId="13" applyAlignment="1" applyProtection="1"/>
    <xf numFmtId="0" fontId="11" fillId="0" borderId="0" xfId="30" applyFont="1" applyFill="1" applyBorder="1" applyAlignment="1" applyProtection="1">
      <alignment vertical="top" wrapText="1"/>
    </xf>
    <xf numFmtId="0" fontId="11" fillId="0" borderId="0" xfId="30" applyFont="1" applyFill="1" applyBorder="1" applyAlignment="1" applyProtection="1">
      <alignment vertical="top"/>
    </xf>
    <xf numFmtId="0" fontId="8" fillId="0" borderId="0" xfId="30" applyFont="1" applyFill="1" applyBorder="1" applyAlignment="1" applyProtection="1">
      <alignment vertical="top"/>
    </xf>
    <xf numFmtId="0" fontId="8" fillId="0" borderId="0" xfId="30" applyFont="1" applyFill="1" applyProtection="1"/>
    <xf numFmtId="0" fontId="11" fillId="0" borderId="0" xfId="30" applyFont="1" applyFill="1" applyAlignment="1" applyProtection="1">
      <alignment vertical="top" wrapText="1"/>
    </xf>
    <xf numFmtId="0" fontId="11" fillId="0" borderId="0" xfId="30" applyFont="1" applyFill="1" applyAlignment="1" applyProtection="1">
      <alignment vertical="top"/>
    </xf>
    <xf numFmtId="49" fontId="41" fillId="0" borderId="0" xfId="0" applyNumberFormat="1" applyFont="1" applyAlignment="1">
      <alignment horizontal="left"/>
    </xf>
    <xf numFmtId="49" fontId="41" fillId="0" borderId="0" xfId="0" applyNumberFormat="1" applyFont="1" applyFill="1" applyAlignment="1">
      <alignment horizontal="left"/>
    </xf>
    <xf numFmtId="49" fontId="42" fillId="4" borderId="0" xfId="0" applyNumberFormat="1" applyFont="1" applyFill="1" applyAlignment="1">
      <alignment horizontal="left"/>
    </xf>
    <xf numFmtId="49" fontId="44" fillId="0" borderId="0" xfId="0" applyNumberFormat="1" applyFont="1" applyAlignment="1">
      <alignment horizontal="left"/>
    </xf>
    <xf numFmtId="49" fontId="44" fillId="0" borderId="0" xfId="0" applyNumberFormat="1" applyFont="1" applyFill="1" applyAlignment="1">
      <alignment horizontal="left"/>
    </xf>
    <xf numFmtId="49" fontId="0" fillId="0" borderId="0" xfId="0" applyNumberFormat="1" applyFill="1"/>
    <xf numFmtId="49" fontId="45" fillId="0" borderId="0" xfId="0" applyNumberFormat="1" applyFont="1" applyFill="1" applyAlignment="1">
      <alignment horizontal="left"/>
    </xf>
    <xf numFmtId="49" fontId="65" fillId="10" borderId="0" xfId="0" applyNumberFormat="1" applyFont="1" applyFill="1" applyAlignment="1">
      <alignment horizontal="left"/>
    </xf>
    <xf numFmtId="49" fontId="0" fillId="0" borderId="0" xfId="0" applyNumberFormat="1"/>
    <xf numFmtId="49" fontId="45" fillId="0" borderId="0" xfId="0" applyNumberFormat="1" applyFont="1" applyAlignment="1">
      <alignment horizontal="left"/>
    </xf>
    <xf numFmtId="49" fontId="42" fillId="0" borderId="25" xfId="0" applyNumberFormat="1" applyFont="1" applyBorder="1"/>
    <xf numFmtId="0" fontId="56" fillId="0" borderId="0" xfId="17" applyFont="1" applyAlignment="1">
      <alignment horizontal="left"/>
    </xf>
    <xf numFmtId="0" fontId="14" fillId="0" borderId="2" xfId="17" applyFont="1" applyBorder="1"/>
    <xf numFmtId="0" fontId="4" fillId="0" borderId="0" xfId="17" quotePrefix="1"/>
    <xf numFmtId="0" fontId="56" fillId="0" borderId="2" xfId="19" applyFont="1" applyBorder="1" applyAlignment="1">
      <alignment horizontal="left"/>
    </xf>
    <xf numFmtId="0" fontId="4" fillId="0" borderId="0" xfId="0" applyNumberFormat="1" applyFont="1" applyAlignment="1" applyProtection="1">
      <alignment horizontal="left"/>
    </xf>
    <xf numFmtId="0" fontId="14" fillId="0" borderId="2" xfId="19" applyFont="1" applyBorder="1"/>
    <xf numFmtId="0" fontId="56" fillId="0" borderId="2" xfId="19" applyFont="1" applyBorder="1"/>
    <xf numFmtId="0" fontId="4" fillId="0" borderId="0" xfId="19" quotePrefix="1"/>
    <xf numFmtId="0" fontId="4" fillId="0" borderId="0" xfId="19"/>
    <xf numFmtId="0" fontId="4" fillId="0" borderId="0" xfId="0" applyFont="1" applyAlignment="1" applyProtection="1">
      <alignment wrapText="1"/>
    </xf>
    <xf numFmtId="0" fontId="14" fillId="14" borderId="2" xfId="17" applyFont="1" applyFill="1" applyBorder="1"/>
    <xf numFmtId="0" fontId="14" fillId="15" borderId="2" xfId="17" applyFont="1" applyFill="1" applyBorder="1"/>
    <xf numFmtId="0" fontId="56" fillId="15" borderId="0" xfId="17" applyFont="1" applyFill="1"/>
    <xf numFmtId="0" fontId="14" fillId="14" borderId="0" xfId="17" applyFont="1" applyFill="1"/>
    <xf numFmtId="0" fontId="14" fillId="15" borderId="0" xfId="17" applyFont="1" applyFill="1"/>
    <xf numFmtId="0" fontId="55" fillId="16" borderId="2" xfId="0" applyFont="1" applyFill="1" applyBorder="1" applyProtection="1"/>
    <xf numFmtId="43" fontId="1" fillId="9" borderId="0" xfId="3" applyFont="1" applyFill="1" applyProtection="1">
      <protection hidden="1"/>
    </xf>
    <xf numFmtId="0" fontId="1" fillId="0" borderId="0" xfId="23" applyFont="1" applyProtection="1">
      <protection hidden="1"/>
    </xf>
    <xf numFmtId="0" fontId="38" fillId="10" borderId="0" xfId="23" applyFont="1" applyFill="1" applyProtection="1">
      <protection hidden="1"/>
    </xf>
    <xf numFmtId="0" fontId="41" fillId="10" borderId="0" xfId="0" applyFont="1" applyFill="1" applyAlignment="1">
      <alignment horizontal="left"/>
    </xf>
    <xf numFmtId="0" fontId="0" fillId="10" borderId="0" xfId="0" applyFill="1"/>
    <xf numFmtId="43" fontId="0" fillId="10" borderId="0" xfId="0" applyNumberFormat="1" applyFill="1"/>
    <xf numFmtId="43" fontId="38" fillId="10" borderId="0" xfId="3" applyFont="1" applyFill="1" applyProtection="1">
      <protection hidden="1"/>
    </xf>
    <xf numFmtId="43" fontId="38" fillId="10" borderId="0" xfId="3" applyFont="1" applyFill="1" applyAlignment="1" applyProtection="1">
      <alignment horizontal="center"/>
      <protection hidden="1"/>
    </xf>
    <xf numFmtId="43" fontId="38" fillId="10" borderId="0" xfId="1" applyFont="1" applyFill="1"/>
    <xf numFmtId="0" fontId="2" fillId="10" borderId="0" xfId="23" applyFont="1" applyFill="1" applyProtection="1">
      <protection hidden="1"/>
    </xf>
    <xf numFmtId="0" fontId="4" fillId="10" borderId="0" xfId="17" applyFill="1" applyProtection="1"/>
    <xf numFmtId="43" fontId="77" fillId="0" borderId="0" xfId="3" applyFont="1" applyProtection="1">
      <protection hidden="1"/>
    </xf>
    <xf numFmtId="0" fontId="44" fillId="10" borderId="0" xfId="0" applyFont="1" applyFill="1" applyAlignment="1">
      <alignment horizontal="left"/>
    </xf>
    <xf numFmtId="4" fontId="5" fillId="0" borderId="11" xfId="17" applyNumberFormat="1" applyFont="1" applyBorder="1" applyProtection="1"/>
    <xf numFmtId="4" fontId="5" fillId="0" borderId="13" xfId="17" applyNumberFormat="1" applyFont="1" applyBorder="1" applyProtection="1"/>
    <xf numFmtId="40" fontId="5" fillId="0" borderId="9" xfId="17" applyNumberFormat="1" applyFont="1" applyBorder="1" applyProtection="1">
      <protection locked="0"/>
    </xf>
    <xf numFmtId="40" fontId="5" fillId="0" borderId="14" xfId="17" applyNumberFormat="1" applyFont="1" applyBorder="1" applyProtection="1">
      <protection locked="0"/>
    </xf>
    <xf numFmtId="39" fontId="55" fillId="16" borderId="2" xfId="0" applyNumberFormat="1" applyFont="1" applyFill="1" applyBorder="1" applyProtection="1"/>
    <xf numFmtId="39" fontId="55" fillId="0" borderId="0" xfId="0" applyNumberFormat="1" applyFont="1" applyProtection="1"/>
    <xf numFmtId="39" fontId="55" fillId="0" borderId="0" xfId="0" applyNumberFormat="1" applyFont="1" applyFill="1" applyProtection="1"/>
    <xf numFmtId="49" fontId="42" fillId="0" borderId="27" xfId="0" applyNumberFormat="1" applyFont="1" applyBorder="1" applyAlignment="1">
      <alignment horizontal="right"/>
    </xf>
    <xf numFmtId="164" fontId="15" fillId="0" borderId="0" xfId="0" applyNumberFormat="1" applyFont="1" applyFill="1" applyAlignment="1">
      <alignment horizontal="left"/>
    </xf>
    <xf numFmtId="167" fontId="5" fillId="0" borderId="0" xfId="0" applyNumberFormat="1" applyFont="1" applyBorder="1" applyAlignment="1" applyProtection="1">
      <alignment horizontal="right"/>
      <protection locked="0"/>
    </xf>
    <xf numFmtId="167" fontId="29" fillId="0" borderId="0" xfId="13" applyNumberFormat="1" applyFont="1" applyBorder="1" applyAlignment="1" applyProtection="1">
      <alignment horizontal="right"/>
      <protection locked="0"/>
    </xf>
    <xf numFmtId="0" fontId="5" fillId="0" borderId="21" xfId="0" applyFont="1" applyBorder="1" applyAlignment="1" applyProtection="1">
      <alignment wrapText="1"/>
      <protection locked="0"/>
    </xf>
    <xf numFmtId="0" fontId="5" fillId="0" borderId="22" xfId="0" applyFont="1" applyBorder="1" applyAlignment="1" applyProtection="1">
      <alignment wrapText="1"/>
      <protection locked="0"/>
    </xf>
    <xf numFmtId="0" fontId="5" fillId="3" borderId="23" xfId="17" applyFont="1" applyFill="1" applyBorder="1" applyAlignment="1" applyProtection="1">
      <alignment horizontal="center"/>
    </xf>
    <xf numFmtId="0" fontId="5" fillId="3" borderId="24" xfId="17" applyFont="1" applyFill="1" applyBorder="1" applyAlignment="1" applyProtection="1">
      <alignment horizontal="center"/>
    </xf>
    <xf numFmtId="0" fontId="5" fillId="3" borderId="7" xfId="17" applyFont="1" applyFill="1" applyBorder="1" applyAlignment="1" applyProtection="1">
      <alignment horizontal="center"/>
    </xf>
    <xf numFmtId="49" fontId="5" fillId="0" borderId="0" xfId="0" applyNumberFormat="1" applyFont="1" applyBorder="1" applyAlignment="1" applyProtection="1">
      <alignment horizontal="right"/>
      <protection locked="0"/>
    </xf>
    <xf numFmtId="0" fontId="5" fillId="0" borderId="0" xfId="0" applyFont="1" applyBorder="1" applyAlignment="1" applyProtection="1">
      <alignment horizontal="right"/>
    </xf>
    <xf numFmtId="0" fontId="5" fillId="0" borderId="0" xfId="0" applyFont="1" applyBorder="1" applyAlignment="1" applyProtection="1">
      <alignment horizontal="right"/>
      <protection locked="0"/>
    </xf>
    <xf numFmtId="0" fontId="11" fillId="0" borderId="0" xfId="0" applyFont="1" applyAlignment="1" applyProtection="1">
      <alignment horizontal="left" vertical="top" wrapText="1"/>
    </xf>
    <xf numFmtId="0" fontId="8" fillId="0" borderId="0" xfId="0" applyFont="1" applyAlignment="1" applyProtection="1">
      <alignment horizontal="left" vertical="top" wrapText="1"/>
    </xf>
    <xf numFmtId="0" fontId="11"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5" fillId="0" borderId="2" xfId="17" applyFont="1" applyBorder="1" applyAlignment="1" applyProtection="1">
      <alignment horizontal="right"/>
    </xf>
    <xf numFmtId="0" fontId="5" fillId="0" borderId="14" xfId="17" applyFont="1" applyBorder="1" applyAlignment="1" applyProtection="1">
      <alignment horizontal="right"/>
    </xf>
    <xf numFmtId="0" fontId="8" fillId="0" borderId="0" xfId="0" applyFont="1" applyAlignment="1" applyProtection="1">
      <alignment horizontal="left"/>
      <protection locked="0"/>
    </xf>
    <xf numFmtId="39" fontId="5" fillId="0" borderId="24" xfId="17" applyNumberFormat="1" applyFont="1" applyBorder="1" applyAlignment="1" applyProtection="1">
      <alignment horizontal="right"/>
    </xf>
    <xf numFmtId="0" fontId="5" fillId="0" borderId="7" xfId="0" applyFont="1" applyBorder="1" applyAlignment="1">
      <alignment horizontal="right"/>
    </xf>
    <xf numFmtId="39" fontId="5" fillId="0" borderId="24" xfId="17" applyNumberFormat="1" applyFont="1" applyBorder="1" applyAlignment="1" applyProtection="1">
      <alignment horizontal="right"/>
      <protection locked="0"/>
    </xf>
    <xf numFmtId="0" fontId="5" fillId="0" borderId="7" xfId="0" applyFont="1" applyBorder="1" applyAlignment="1" applyProtection="1">
      <alignment horizontal="right"/>
      <protection locked="0"/>
    </xf>
    <xf numFmtId="167" fontId="5" fillId="0" borderId="24" xfId="17" applyNumberFormat="1" applyFont="1" applyBorder="1" applyAlignment="1" applyProtection="1">
      <alignment horizontal="right"/>
      <protection locked="0"/>
    </xf>
    <xf numFmtId="167" fontId="5" fillId="0" borderId="7" xfId="0" applyNumberFormat="1" applyFont="1" applyBorder="1" applyAlignment="1" applyProtection="1">
      <alignment horizontal="right"/>
      <protection locked="0"/>
    </xf>
    <xf numFmtId="167" fontId="29" fillId="0" borderId="24" xfId="13" applyNumberFormat="1" applyFont="1" applyBorder="1" applyAlignment="1" applyProtection="1">
      <alignment horizontal="right"/>
      <protection locked="0"/>
    </xf>
    <xf numFmtId="0" fontId="5" fillId="0" borderId="7" xfId="0" applyFont="1" applyBorder="1" applyAlignment="1" applyProtection="1">
      <alignment horizontal="right"/>
    </xf>
  </cellXfs>
  <cellStyles count="35">
    <cellStyle name="Comma" xfId="1" builtinId="3"/>
    <cellStyle name="Comma [0] 2" xfId="2" xr:uid="{00000000-0005-0000-0000-000001000000}"/>
    <cellStyle name="Comma 2" xfId="3" xr:uid="{00000000-0005-0000-0000-000002000000}"/>
    <cellStyle name="Comma 2 2" xfId="4" xr:uid="{00000000-0005-0000-0000-000003000000}"/>
    <cellStyle name="Comma 2 2 2" xfId="5" xr:uid="{00000000-0005-0000-0000-000004000000}"/>
    <cellStyle name="Comma 2 2 3" xfId="6" xr:uid="{00000000-0005-0000-0000-000005000000}"/>
    <cellStyle name="Comma 2 2 4" xfId="7" xr:uid="{00000000-0005-0000-0000-000006000000}"/>
    <cellStyle name="Comma 3" xfId="8" xr:uid="{00000000-0005-0000-0000-000007000000}"/>
    <cellStyle name="Comma 3 2" xfId="9" xr:uid="{00000000-0005-0000-0000-000008000000}"/>
    <cellStyle name="Comma 4" xfId="10" xr:uid="{00000000-0005-0000-0000-000009000000}"/>
    <cellStyle name="Currency [0] 2" xfId="11" xr:uid="{00000000-0005-0000-0000-00000A000000}"/>
    <cellStyle name="Currency 2" xfId="12" xr:uid="{00000000-0005-0000-0000-00000B000000}"/>
    <cellStyle name="Hyperlink" xfId="13" builtinId="8"/>
    <cellStyle name="Hyperlink 2" xfId="14" xr:uid="{00000000-0005-0000-0000-00000D000000}"/>
    <cellStyle name="Hyperlink 2 2" xfId="15" xr:uid="{00000000-0005-0000-0000-00000E000000}"/>
    <cellStyle name="Hyperlink 2 3" xfId="16" xr:uid="{00000000-0005-0000-0000-00000F000000}"/>
    <cellStyle name="Normal" xfId="0" builtinId="0"/>
    <cellStyle name="Normal 2" xfId="17" xr:uid="{00000000-0005-0000-0000-000011000000}"/>
    <cellStyle name="Normal 2 2" xfId="18" xr:uid="{00000000-0005-0000-0000-000012000000}"/>
    <cellStyle name="Normal 2 2 2" xfId="19" xr:uid="{00000000-0005-0000-0000-000013000000}"/>
    <cellStyle name="Normal 2 2 3" xfId="20" xr:uid="{00000000-0005-0000-0000-000014000000}"/>
    <cellStyle name="Normal 3" xfId="21" xr:uid="{00000000-0005-0000-0000-000015000000}"/>
    <cellStyle name="Normal 3 2" xfId="22" xr:uid="{00000000-0005-0000-0000-000016000000}"/>
    <cellStyle name="Normal 4" xfId="23" xr:uid="{00000000-0005-0000-0000-000017000000}"/>
    <cellStyle name="Normal 4 2" xfId="24" xr:uid="{00000000-0005-0000-0000-000018000000}"/>
    <cellStyle name="Normal 5" xfId="25" xr:uid="{00000000-0005-0000-0000-000019000000}"/>
    <cellStyle name="Normal 5 2" xfId="26" xr:uid="{00000000-0005-0000-0000-00001A000000}"/>
    <cellStyle name="Normal 5 3" xfId="27" xr:uid="{00000000-0005-0000-0000-00001B000000}"/>
    <cellStyle name="Normal 5 4" xfId="28" xr:uid="{00000000-0005-0000-0000-00001C000000}"/>
    <cellStyle name="Normal_NO-9COL.XLS" xfId="29" xr:uid="{00000000-0005-0000-0000-00001D000000}"/>
    <cellStyle name="Normal_SHEET" xfId="30" xr:uid="{00000000-0005-0000-0000-00001E000000}"/>
    <cellStyle name="Normal_SHEET 2" xfId="31" xr:uid="{00000000-0005-0000-0000-00001F000000}"/>
    <cellStyle name="Normal_Sheet1" xfId="34" xr:uid="{00000000-0005-0000-0000-000020000000}"/>
    <cellStyle name="Percent 2" xfId="32" xr:uid="{00000000-0005-0000-0000-000021000000}"/>
    <cellStyle name="PSDec" xfId="33" xr:uid="{00000000-0005-0000-0000-00002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2419350</xdr:colOff>
      <xdr:row>6</xdr:row>
      <xdr:rowOff>85725</xdr:rowOff>
    </xdr:from>
    <xdr:to>
      <xdr:col>4</xdr:col>
      <xdr:colOff>9525</xdr:colOff>
      <xdr:row>6</xdr:row>
      <xdr:rowOff>96838</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flipV="1">
          <a:off x="3305175" y="1285875"/>
          <a:ext cx="2619375" cy="11113"/>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152400</xdr:rowOff>
    </xdr:from>
    <xdr:to>
      <xdr:col>2</xdr:col>
      <xdr:colOff>6831330</xdr:colOff>
      <xdr:row>0</xdr:row>
      <xdr:rowOff>152401</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525" y="15240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114300</xdr:rowOff>
    </xdr:from>
    <xdr:to>
      <xdr:col>2</xdr:col>
      <xdr:colOff>6831330</xdr:colOff>
      <xdr:row>4</xdr:row>
      <xdr:rowOff>114301</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V="1">
          <a:off x="9525" y="10001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28</xdr:row>
      <xdr:rowOff>114300</xdr:rowOff>
    </xdr:from>
    <xdr:to>
      <xdr:col>2</xdr:col>
      <xdr:colOff>6831330</xdr:colOff>
      <xdr:row>28</xdr:row>
      <xdr:rowOff>114301</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9525" y="840105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142874</xdr:rowOff>
    </xdr:from>
    <xdr:to>
      <xdr:col>6</xdr:col>
      <xdr:colOff>28575</xdr:colOff>
      <xdr:row>7</xdr:row>
      <xdr:rowOff>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0" y="380999"/>
          <a:ext cx="4810125" cy="1009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t>4270</a:t>
          </a:r>
        </a:p>
      </xdr:txBody>
    </xdr:sp>
    <xdr:clientData/>
  </xdr:twoCellAnchor>
  <xdr:twoCellAnchor>
    <xdr:from>
      <xdr:col>6</xdr:col>
      <xdr:colOff>304801</xdr:colOff>
      <xdr:row>2</xdr:row>
      <xdr:rowOff>114301</xdr:rowOff>
    </xdr:from>
    <xdr:to>
      <xdr:col>7</xdr:col>
      <xdr:colOff>9533</xdr:colOff>
      <xdr:row>2</xdr:row>
      <xdr:rowOff>115890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rot="10800000">
          <a:off x="5086351" y="514351"/>
          <a:ext cx="685807" cy="1589"/>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438150</xdr:colOff>
      <xdr:row>1</xdr:row>
      <xdr:rowOff>76200</xdr:rowOff>
    </xdr:from>
    <xdr:to>
      <xdr:col>5</xdr:col>
      <xdr:colOff>1905</xdr:colOff>
      <xdr:row>1</xdr:row>
      <xdr:rowOff>85726</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a:off x="438150" y="314325"/>
          <a:ext cx="6459855" cy="9526"/>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1362075</xdr:colOff>
      <xdr:row>4</xdr:row>
      <xdr:rowOff>95250</xdr:rowOff>
    </xdr:from>
    <xdr:to>
      <xdr:col>4</xdr:col>
      <xdr:colOff>1371609</xdr:colOff>
      <xdr:row>4</xdr:row>
      <xdr:rowOff>106365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flipV="1">
          <a:off x="5495925" y="857250"/>
          <a:ext cx="1390659" cy="11115"/>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3</xdr:row>
      <xdr:rowOff>19049</xdr:rowOff>
    </xdr:from>
    <xdr:to>
      <xdr:col>5</xdr:col>
      <xdr:colOff>9525</xdr:colOff>
      <xdr:row>7</xdr:row>
      <xdr:rowOff>180974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4581525" y="619124"/>
          <a:ext cx="571500" cy="962025"/>
        </a:xfrm>
        <a:prstGeom prst="rightBrace">
          <a:avLst>
            <a:gd name="adj1" fmla="val 8333"/>
            <a:gd name="adj2" fmla="val 4505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28574</xdr:colOff>
      <xdr:row>3</xdr:row>
      <xdr:rowOff>0</xdr:rowOff>
    </xdr:from>
    <xdr:to>
      <xdr:col>4</xdr:col>
      <xdr:colOff>1695449</xdr:colOff>
      <xdr:row>8</xdr:row>
      <xdr:rowOff>0</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4772024" y="647700"/>
          <a:ext cx="1666875" cy="1000125"/>
        </a:xfrm>
        <a:prstGeom prst="rightBrace">
          <a:avLst>
            <a:gd name="adj1" fmla="val 8333"/>
            <a:gd name="adj2" fmla="val 4505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2020/Forms/FCC%20formulas/FCC%20PINK%20load%20for%20FY20%20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structions"/>
      <sheetName val="Other Instructions"/>
      <sheetName val="Capital Assets"/>
      <sheetName val="Depreciation"/>
      <sheetName val="Questionnaire"/>
      <sheetName val="Construction in Progress"/>
      <sheetName val="Impairment of Capital Assets"/>
      <sheetName val="CIP Beg Bal"/>
      <sheetName val="Beg Bal-linked TH 4.1.20"/>
      <sheetName val="Beg Balance"/>
      <sheetName val="Beg Bal-linked"/>
      <sheetName val="FCCHFM-date and NA only"/>
      <sheetName val="Test"/>
      <sheetName val="FCCHFM-data only"/>
      <sheetName val="Entity List"/>
    </sheetNames>
    <sheetDataSet>
      <sheetData sheetId="0"/>
      <sheetData sheetId="1"/>
      <sheetData sheetId="2"/>
      <sheetData sheetId="3">
        <row r="4">
          <cell r="D4" t="str">
            <v>40300(GAA)</v>
          </cell>
        </row>
      </sheetData>
      <sheetData sheetId="4">
        <row r="11">
          <cell r="B11">
            <v>0</v>
          </cell>
        </row>
      </sheetData>
      <sheetData sheetId="5">
        <row r="11">
          <cell r="B11">
            <v>0</v>
          </cell>
        </row>
      </sheetData>
      <sheetData sheetId="6"/>
      <sheetData sheetId="7"/>
      <sheetData sheetId="8">
        <row r="1">
          <cell r="A1" t="str">
            <v>Entity</v>
          </cell>
          <cell r="B1" t="str">
            <v>HFM Entity</v>
          </cell>
          <cell r="C1" t="str">
            <v>Agency mgmd</v>
          </cell>
          <cell r="D1" t="str">
            <v>total CIP</v>
          </cell>
          <cell r="E1" t="str">
            <v>per Beg Bal</v>
          </cell>
          <cell r="F1" t="str">
            <v>Diff</v>
          </cell>
        </row>
        <row r="2">
          <cell r="A2">
            <v>40200</v>
          </cell>
          <cell r="B2">
            <v>40200</v>
          </cell>
          <cell r="C2">
            <v>0</v>
          </cell>
          <cell r="D2">
            <v>0</v>
          </cell>
          <cell r="E2" t="e">
            <v>#REF!</v>
          </cell>
          <cell r="F2" t="e">
            <v>#REF!</v>
          </cell>
        </row>
        <row r="3">
          <cell r="A3" t="str">
            <v>40300(GA)</v>
          </cell>
          <cell r="B3">
            <v>40300</v>
          </cell>
          <cell r="C3">
            <v>0</v>
          </cell>
          <cell r="D3">
            <v>0</v>
          </cell>
          <cell r="E3" t="e">
            <v>#REF!</v>
          </cell>
          <cell r="F3" t="e">
            <v>#REF!</v>
          </cell>
        </row>
        <row r="4">
          <cell r="A4" t="str">
            <v>40300(BTA)</v>
          </cell>
          <cell r="B4">
            <v>40300</v>
          </cell>
          <cell r="C4">
            <v>0</v>
          </cell>
          <cell r="D4">
            <v>0</v>
          </cell>
          <cell r="E4" t="e">
            <v>#REF!</v>
          </cell>
          <cell r="F4" t="e">
            <v>#REF!</v>
          </cell>
        </row>
        <row r="5">
          <cell r="A5">
            <v>40400</v>
          </cell>
          <cell r="B5">
            <v>40400</v>
          </cell>
          <cell r="C5">
            <v>0</v>
          </cell>
          <cell r="D5">
            <v>0</v>
          </cell>
          <cell r="E5" t="e">
            <v>#REF!</v>
          </cell>
          <cell r="F5" t="e">
            <v>#REF!</v>
          </cell>
        </row>
        <row r="6">
          <cell r="A6">
            <v>40500</v>
          </cell>
          <cell r="B6">
            <v>40500</v>
          </cell>
          <cell r="C6">
            <v>0</v>
          </cell>
          <cell r="D6">
            <v>0</v>
          </cell>
          <cell r="E6" t="e">
            <v>#REF!</v>
          </cell>
          <cell r="F6" t="e">
            <v>#REF!</v>
          </cell>
        </row>
        <row r="7">
          <cell r="A7">
            <v>40600</v>
          </cell>
          <cell r="B7">
            <v>40600</v>
          </cell>
          <cell r="C7">
            <v>0</v>
          </cell>
          <cell r="D7">
            <v>0</v>
          </cell>
          <cell r="E7" t="e">
            <v>#REF!</v>
          </cell>
          <cell r="F7" t="e">
            <v>#REF!</v>
          </cell>
        </row>
        <row r="8">
          <cell r="A8">
            <v>40600</v>
          </cell>
          <cell r="B8">
            <v>40600</v>
          </cell>
          <cell r="C8">
            <v>0</v>
          </cell>
          <cell r="D8">
            <v>0</v>
          </cell>
          <cell r="E8" t="e">
            <v>#REF!</v>
          </cell>
          <cell r="F8" t="e">
            <v>#REF!</v>
          </cell>
        </row>
        <row r="9">
          <cell r="A9">
            <v>40700</v>
          </cell>
          <cell r="B9">
            <v>40700</v>
          </cell>
          <cell r="C9">
            <v>1999721.12</v>
          </cell>
          <cell r="D9">
            <v>1999721.12</v>
          </cell>
          <cell r="E9" t="e">
            <v>#REF!</v>
          </cell>
          <cell r="F9" t="e">
            <v>#REF!</v>
          </cell>
        </row>
        <row r="10">
          <cell r="A10">
            <v>40800</v>
          </cell>
          <cell r="B10">
            <v>40800</v>
          </cell>
          <cell r="C10">
            <v>0</v>
          </cell>
          <cell r="D10">
            <v>0</v>
          </cell>
          <cell r="E10" t="e">
            <v>#REF!</v>
          </cell>
          <cell r="F10" t="e">
            <v>#REF!</v>
          </cell>
        </row>
        <row r="11">
          <cell r="A11">
            <v>40900</v>
          </cell>
          <cell r="B11">
            <v>40900</v>
          </cell>
          <cell r="C11">
            <v>259330400</v>
          </cell>
          <cell r="D11">
            <v>259330400</v>
          </cell>
          <cell r="E11" t="e">
            <v>#REF!</v>
          </cell>
          <cell r="F11" t="e">
            <v>#REF!</v>
          </cell>
        </row>
        <row r="12">
          <cell r="A12">
            <v>41000</v>
          </cell>
          <cell r="B12">
            <v>41000</v>
          </cell>
          <cell r="C12">
            <v>0</v>
          </cell>
          <cell r="D12">
            <v>0</v>
          </cell>
          <cell r="E12" t="e">
            <v>#REF!</v>
          </cell>
          <cell r="F12" t="e">
            <v>#REF!</v>
          </cell>
        </row>
        <row r="13">
          <cell r="A13">
            <v>41100</v>
          </cell>
          <cell r="B13">
            <v>41100</v>
          </cell>
          <cell r="C13">
            <v>25526016.670000002</v>
          </cell>
          <cell r="D13">
            <v>25526016.670000002</v>
          </cell>
          <cell r="E13" t="e">
            <v>#REF!</v>
          </cell>
          <cell r="F13" t="e">
            <v>#REF!</v>
          </cell>
        </row>
        <row r="14">
          <cell r="A14">
            <v>41400</v>
          </cell>
          <cell r="B14">
            <v>41400</v>
          </cell>
          <cell r="C14">
            <v>0</v>
          </cell>
          <cell r="D14">
            <v>0</v>
          </cell>
          <cell r="E14" t="e">
            <v>#REF!</v>
          </cell>
          <cell r="F14" t="e">
            <v>#REF!</v>
          </cell>
        </row>
        <row r="15">
          <cell r="A15">
            <v>41500</v>
          </cell>
          <cell r="B15">
            <v>41500</v>
          </cell>
          <cell r="C15">
            <v>5153898.28</v>
          </cell>
          <cell r="D15">
            <v>5153898.28</v>
          </cell>
          <cell r="E15" t="e">
            <v>#REF!</v>
          </cell>
          <cell r="F15" t="e">
            <v>#REF!</v>
          </cell>
        </row>
        <row r="16">
          <cell r="A16">
            <v>41600</v>
          </cell>
          <cell r="B16">
            <v>41600</v>
          </cell>
          <cell r="C16">
            <v>0</v>
          </cell>
          <cell r="D16">
            <v>0</v>
          </cell>
          <cell r="E16" t="e">
            <v>#REF!</v>
          </cell>
          <cell r="F16" t="e">
            <v>#REF!</v>
          </cell>
        </row>
        <row r="17">
          <cell r="A17">
            <v>41800</v>
          </cell>
          <cell r="B17">
            <v>41800</v>
          </cell>
          <cell r="C17">
            <v>0</v>
          </cell>
          <cell r="D17">
            <v>0</v>
          </cell>
          <cell r="E17" t="e">
            <v>#REF!</v>
          </cell>
          <cell r="F17" t="e">
            <v>#REF!</v>
          </cell>
        </row>
        <row r="18">
          <cell r="A18">
            <v>41900</v>
          </cell>
          <cell r="B18">
            <v>41900</v>
          </cell>
          <cell r="C18">
            <v>72434165</v>
          </cell>
          <cell r="D18">
            <v>72434165</v>
          </cell>
          <cell r="E18" t="e">
            <v>#REF!</v>
          </cell>
          <cell r="F18" t="e">
            <v>#REF!</v>
          </cell>
        </row>
        <row r="19">
          <cell r="A19">
            <v>42000</v>
          </cell>
          <cell r="B19">
            <v>42000</v>
          </cell>
          <cell r="C19">
            <v>0</v>
          </cell>
          <cell r="D19">
            <v>0</v>
          </cell>
          <cell r="E19" t="e">
            <v>#REF!</v>
          </cell>
          <cell r="F19" t="e">
            <v>#REF!</v>
          </cell>
        </row>
        <row r="20">
          <cell r="A20">
            <v>42200</v>
          </cell>
          <cell r="B20">
            <v>42200</v>
          </cell>
          <cell r="C20">
            <v>0</v>
          </cell>
          <cell r="D20">
            <v>0</v>
          </cell>
          <cell r="E20" t="e">
            <v>#REF!</v>
          </cell>
          <cell r="F20" t="e">
            <v>#REF!</v>
          </cell>
        </row>
        <row r="21">
          <cell r="A21">
            <v>42700</v>
          </cell>
          <cell r="B21">
            <v>42700</v>
          </cell>
          <cell r="C21">
            <v>0</v>
          </cell>
          <cell r="D21">
            <v>0</v>
          </cell>
          <cell r="E21" t="e">
            <v>#REF!</v>
          </cell>
          <cell r="F21" t="e">
            <v>#REF!</v>
          </cell>
        </row>
        <row r="22">
          <cell r="A22">
            <v>42800</v>
          </cell>
          <cell r="B22">
            <v>42800</v>
          </cell>
          <cell r="C22">
            <v>1979218.99</v>
          </cell>
          <cell r="D22">
            <v>1979218.99</v>
          </cell>
          <cell r="E22" t="e">
            <v>#REF!</v>
          </cell>
          <cell r="F22" t="e">
            <v>#REF!</v>
          </cell>
        </row>
        <row r="23">
          <cell r="A23">
            <v>42900</v>
          </cell>
          <cell r="B23">
            <v>42900</v>
          </cell>
          <cell r="C23">
            <v>0</v>
          </cell>
          <cell r="D23">
            <v>0</v>
          </cell>
          <cell r="E23" t="e">
            <v>#REF!</v>
          </cell>
          <cell r="F23" t="e">
            <v>#REF!</v>
          </cell>
        </row>
        <row r="24">
          <cell r="A24">
            <v>43100</v>
          </cell>
          <cell r="B24">
            <v>43100</v>
          </cell>
          <cell r="C24">
            <v>0</v>
          </cell>
          <cell r="D24">
            <v>0</v>
          </cell>
          <cell r="E24" t="e">
            <v>#REF!</v>
          </cell>
          <cell r="F24" t="e">
            <v>#REF!</v>
          </cell>
        </row>
        <row r="25">
          <cell r="A25">
            <v>43400</v>
          </cell>
          <cell r="B25">
            <v>43400</v>
          </cell>
          <cell r="C25">
            <v>0</v>
          </cell>
          <cell r="D25">
            <v>0</v>
          </cell>
          <cell r="E25" t="e">
            <v>#REF!</v>
          </cell>
          <cell r="F25" t="e">
            <v>#REF!</v>
          </cell>
        </row>
        <row r="26">
          <cell r="A26">
            <v>43600</v>
          </cell>
          <cell r="B26">
            <v>43600</v>
          </cell>
          <cell r="C26">
            <v>0</v>
          </cell>
          <cell r="D26">
            <v>0</v>
          </cell>
          <cell r="E26" t="e">
            <v>#REF!</v>
          </cell>
          <cell r="F26" t="e">
            <v>#REF!</v>
          </cell>
        </row>
        <row r="27">
          <cell r="A27">
            <v>43800</v>
          </cell>
          <cell r="B27">
            <v>43800</v>
          </cell>
          <cell r="C27">
            <v>0</v>
          </cell>
          <cell r="D27">
            <v>0</v>
          </cell>
          <cell r="E27" t="e">
            <v>#REF!</v>
          </cell>
          <cell r="F27" t="e">
            <v>#REF!</v>
          </cell>
        </row>
        <row r="28">
          <cell r="A28">
            <v>44100</v>
          </cell>
          <cell r="B28">
            <v>44100</v>
          </cell>
          <cell r="C28">
            <v>0</v>
          </cell>
          <cell r="D28">
            <v>0</v>
          </cell>
          <cell r="E28" t="e">
            <v>#REF!</v>
          </cell>
          <cell r="F28" t="e">
            <v>#REF!</v>
          </cell>
        </row>
        <row r="29">
          <cell r="A29" t="str">
            <v>44000(GF)</v>
          </cell>
          <cell r="B29">
            <v>44000</v>
          </cell>
          <cell r="C29">
            <v>0</v>
          </cell>
          <cell r="D29">
            <v>0</v>
          </cell>
          <cell r="E29" t="e">
            <v>#REF!</v>
          </cell>
          <cell r="F29" t="e">
            <v>#REF!</v>
          </cell>
        </row>
        <row r="30">
          <cell r="A30">
            <v>46100</v>
          </cell>
          <cell r="B30">
            <v>46100</v>
          </cell>
          <cell r="C30">
            <v>62464195.520000003</v>
          </cell>
          <cell r="D30">
            <v>62464195.520000003</v>
          </cell>
          <cell r="E30" t="e">
            <v>#REF!</v>
          </cell>
          <cell r="F30" t="e">
            <v>#REF!</v>
          </cell>
        </row>
        <row r="31">
          <cell r="A31">
            <v>46200</v>
          </cell>
          <cell r="B31">
            <v>46200</v>
          </cell>
          <cell r="C31">
            <v>9581441.4700000007</v>
          </cell>
          <cell r="D31">
            <v>9581441.4700000007</v>
          </cell>
          <cell r="E31" t="e">
            <v>#REF!</v>
          </cell>
          <cell r="F31" t="e">
            <v>#REF!</v>
          </cell>
        </row>
        <row r="32">
          <cell r="A32">
            <v>46500</v>
          </cell>
          <cell r="B32">
            <v>46500</v>
          </cell>
          <cell r="C32">
            <v>0</v>
          </cell>
          <cell r="D32">
            <v>0</v>
          </cell>
          <cell r="E32" t="e">
            <v>#REF!</v>
          </cell>
          <cell r="F32" t="e">
            <v>#REF!</v>
          </cell>
        </row>
        <row r="33">
          <cell r="A33">
            <v>46600</v>
          </cell>
          <cell r="B33">
            <v>46600</v>
          </cell>
          <cell r="C33">
            <v>20558400.059999999</v>
          </cell>
          <cell r="D33">
            <v>20558400.059999999</v>
          </cell>
          <cell r="E33" t="e">
            <v>#REF!</v>
          </cell>
          <cell r="F33" t="e">
            <v>#REF!</v>
          </cell>
        </row>
        <row r="34">
          <cell r="A34">
            <v>46700</v>
          </cell>
          <cell r="B34">
            <v>46700</v>
          </cell>
          <cell r="C34">
            <v>23134353.66</v>
          </cell>
          <cell r="D34">
            <v>23134353.66</v>
          </cell>
          <cell r="E34" t="e">
            <v>#REF!</v>
          </cell>
          <cell r="F34" t="e">
            <v>#REF!</v>
          </cell>
        </row>
        <row r="35">
          <cell r="A35">
            <v>46900</v>
          </cell>
          <cell r="B35">
            <v>46900</v>
          </cell>
          <cell r="C35">
            <v>0</v>
          </cell>
          <cell r="D35">
            <v>0</v>
          </cell>
          <cell r="E35" t="e">
            <v>#REF!</v>
          </cell>
          <cell r="F35" t="e">
            <v>#REF!</v>
          </cell>
        </row>
        <row r="36">
          <cell r="A36">
            <v>47000</v>
          </cell>
          <cell r="B36">
            <v>47000</v>
          </cell>
          <cell r="C36">
            <v>0</v>
          </cell>
          <cell r="D36">
            <v>0</v>
          </cell>
          <cell r="E36" t="e">
            <v>#REF!</v>
          </cell>
          <cell r="F36" t="e">
            <v>#REF!</v>
          </cell>
        </row>
        <row r="37">
          <cell r="A37">
            <v>47100</v>
          </cell>
          <cell r="B37">
            <v>47100</v>
          </cell>
          <cell r="C37">
            <v>0</v>
          </cell>
          <cell r="D37">
            <v>0</v>
          </cell>
          <cell r="E37" t="e">
            <v>#REF!</v>
          </cell>
          <cell r="F37" t="e">
            <v>#REF!</v>
          </cell>
        </row>
        <row r="38">
          <cell r="A38">
            <v>47200</v>
          </cell>
          <cell r="B38" t="str">
            <v>47200_90001</v>
          </cell>
          <cell r="C38">
            <v>62168516</v>
          </cell>
          <cell r="D38">
            <v>62168516</v>
          </cell>
          <cell r="E38" t="e">
            <v>#REF!</v>
          </cell>
          <cell r="F38" t="e">
            <v>#REF!</v>
          </cell>
        </row>
        <row r="39">
          <cell r="A39">
            <v>47400</v>
          </cell>
          <cell r="B39">
            <v>47400</v>
          </cell>
          <cell r="C39">
            <v>349216.48</v>
          </cell>
          <cell r="D39">
            <v>349216.48</v>
          </cell>
          <cell r="E39" t="e">
            <v>#REF!</v>
          </cell>
          <cell r="F39" t="e">
            <v>#REF!</v>
          </cell>
        </row>
        <row r="40">
          <cell r="A40">
            <v>47500</v>
          </cell>
          <cell r="B40">
            <v>47500</v>
          </cell>
          <cell r="C40">
            <v>0</v>
          </cell>
          <cell r="D40">
            <v>0</v>
          </cell>
          <cell r="E40" t="e">
            <v>#REF!</v>
          </cell>
          <cell r="F40" t="e">
            <v>#REF!</v>
          </cell>
        </row>
        <row r="41">
          <cell r="A41">
            <v>47600</v>
          </cell>
          <cell r="B41">
            <v>47600</v>
          </cell>
          <cell r="C41">
            <v>0</v>
          </cell>
          <cell r="D41">
            <v>0</v>
          </cell>
          <cell r="E41" t="e">
            <v>#REF!</v>
          </cell>
          <cell r="F41" t="e">
            <v>#REF!</v>
          </cell>
        </row>
        <row r="42">
          <cell r="A42">
            <v>47800</v>
          </cell>
          <cell r="B42">
            <v>47800</v>
          </cell>
          <cell r="C42">
            <v>0</v>
          </cell>
          <cell r="D42">
            <v>0</v>
          </cell>
          <cell r="E42" t="e">
            <v>#REF!</v>
          </cell>
          <cell r="F42" t="e">
            <v>#REF!</v>
          </cell>
        </row>
        <row r="43">
          <cell r="A43">
            <v>48000</v>
          </cell>
          <cell r="B43">
            <v>48000</v>
          </cell>
          <cell r="C43">
            <v>0</v>
          </cell>
          <cell r="D43">
            <v>0</v>
          </cell>
          <cell r="E43" t="e">
            <v>#REF!</v>
          </cell>
          <cell r="F43" t="e">
            <v>#REF!</v>
          </cell>
        </row>
        <row r="44">
          <cell r="A44">
            <v>48200</v>
          </cell>
          <cell r="B44">
            <v>48200</v>
          </cell>
          <cell r="C44">
            <v>0</v>
          </cell>
          <cell r="D44">
            <v>0</v>
          </cell>
          <cell r="E44" t="e">
            <v>#REF!</v>
          </cell>
          <cell r="F44" t="e">
            <v>#REF!</v>
          </cell>
        </row>
        <row r="45">
          <cell r="A45">
            <v>48300</v>
          </cell>
          <cell r="B45">
            <v>48300</v>
          </cell>
          <cell r="C45">
            <v>0</v>
          </cell>
          <cell r="D45">
            <v>0</v>
          </cell>
          <cell r="E45" t="e">
            <v>#REF!</v>
          </cell>
          <cell r="F45" t="e">
            <v>#REF!</v>
          </cell>
        </row>
        <row r="46">
          <cell r="A46">
            <v>48400</v>
          </cell>
          <cell r="B46">
            <v>48400</v>
          </cell>
          <cell r="C46">
            <v>2252072696.77</v>
          </cell>
          <cell r="D46">
            <v>2252072696.77</v>
          </cell>
          <cell r="E46" t="e">
            <v>#REF!</v>
          </cell>
          <cell r="F46" t="e">
            <v>#REF!</v>
          </cell>
        </row>
        <row r="47">
          <cell r="A47">
            <v>48600</v>
          </cell>
          <cell r="B47">
            <v>48600</v>
          </cell>
          <cell r="C47">
            <v>0</v>
          </cell>
          <cell r="D47">
            <v>0</v>
          </cell>
          <cell r="E47" t="e">
            <v>#REF!</v>
          </cell>
          <cell r="F47" t="e">
            <v>#REF!</v>
          </cell>
        </row>
        <row r="48">
          <cell r="A48">
            <v>48800</v>
          </cell>
          <cell r="B48">
            <v>48800</v>
          </cell>
          <cell r="C48">
            <v>6817919.2699999996</v>
          </cell>
          <cell r="D48">
            <v>6817919.2699999996</v>
          </cell>
          <cell r="E48" t="e">
            <v>#REF!</v>
          </cell>
          <cell r="F48" t="e">
            <v>#REF!</v>
          </cell>
        </row>
        <row r="49">
          <cell r="A49">
            <v>48900</v>
          </cell>
          <cell r="B49">
            <v>48900</v>
          </cell>
          <cell r="C49">
            <v>0</v>
          </cell>
          <cell r="D49">
            <v>0</v>
          </cell>
          <cell r="E49" t="e">
            <v>#REF!</v>
          </cell>
          <cell r="F49" t="e">
            <v>#REF!</v>
          </cell>
        </row>
        <row r="50">
          <cell r="A50">
            <v>49000</v>
          </cell>
          <cell r="B50">
            <v>49000</v>
          </cell>
          <cell r="C50">
            <v>0</v>
          </cell>
          <cell r="D50">
            <v>0</v>
          </cell>
          <cell r="E50" t="e">
            <v>#REF!</v>
          </cell>
          <cell r="F50" t="e">
            <v>#REF!</v>
          </cell>
        </row>
        <row r="51">
          <cell r="A51">
            <v>49200</v>
          </cell>
          <cell r="B51">
            <v>49200</v>
          </cell>
          <cell r="C51">
            <v>0</v>
          </cell>
          <cell r="D51">
            <v>0</v>
          </cell>
          <cell r="E51" t="e">
            <v>#REF!</v>
          </cell>
          <cell r="F51" t="e">
            <v>#REF!</v>
          </cell>
        </row>
        <row r="52">
          <cell r="A52">
            <v>49600</v>
          </cell>
          <cell r="B52">
            <v>49600</v>
          </cell>
          <cell r="C52">
            <v>0</v>
          </cell>
          <cell r="D52">
            <v>0</v>
          </cell>
          <cell r="E52" t="e">
            <v>#REF!</v>
          </cell>
          <cell r="F52" t="e">
            <v>#REF!</v>
          </cell>
        </row>
        <row r="53">
          <cell r="A53">
            <v>85040</v>
          </cell>
          <cell r="B53">
            <v>85040</v>
          </cell>
          <cell r="C53">
            <v>0</v>
          </cell>
          <cell r="D53">
            <v>0</v>
          </cell>
          <cell r="E53" t="e">
            <v>#REF!</v>
          </cell>
          <cell r="F53" t="e">
            <v>#REF!</v>
          </cell>
        </row>
        <row r="54">
          <cell r="A54">
            <v>85240</v>
          </cell>
          <cell r="B54">
            <v>85240</v>
          </cell>
          <cell r="C54">
            <v>0</v>
          </cell>
          <cell r="D54">
            <v>0</v>
          </cell>
          <cell r="E54" t="e">
            <v>#REF!</v>
          </cell>
          <cell r="F54" t="e">
            <v>#REF!</v>
          </cell>
        </row>
        <row r="55">
          <cell r="A55">
            <v>85440</v>
          </cell>
          <cell r="B55">
            <v>85440</v>
          </cell>
          <cell r="C55">
            <v>0</v>
          </cell>
          <cell r="D55">
            <v>0</v>
          </cell>
          <cell r="E55" t="e">
            <v>#REF!</v>
          </cell>
          <cell r="F55" t="e">
            <v>#REF!</v>
          </cell>
        </row>
        <row r="56">
          <cell r="A56">
            <v>85640</v>
          </cell>
          <cell r="B56">
            <v>85640</v>
          </cell>
          <cell r="C56">
            <v>0</v>
          </cell>
          <cell r="D56">
            <v>0</v>
          </cell>
          <cell r="E56" t="e">
            <v>#REF!</v>
          </cell>
          <cell r="F56" t="e">
            <v>#REF!</v>
          </cell>
        </row>
        <row r="57">
          <cell r="A57">
            <v>85840</v>
          </cell>
          <cell r="B57">
            <v>85840</v>
          </cell>
          <cell r="C57">
            <v>0</v>
          </cell>
          <cell r="D57">
            <v>0</v>
          </cell>
          <cell r="E57" t="e">
            <v>#REF!</v>
          </cell>
          <cell r="F57" t="e">
            <v>#REF!</v>
          </cell>
        </row>
        <row r="58">
          <cell r="A58">
            <v>86040</v>
          </cell>
          <cell r="B58">
            <v>86040</v>
          </cell>
          <cell r="C58">
            <v>0</v>
          </cell>
          <cell r="D58">
            <v>0</v>
          </cell>
          <cell r="E58" t="e">
            <v>#REF!</v>
          </cell>
          <cell r="F58" t="e">
            <v>#REF!</v>
          </cell>
        </row>
        <row r="59">
          <cell r="A59">
            <v>86240</v>
          </cell>
          <cell r="B59">
            <v>86240</v>
          </cell>
          <cell r="C59">
            <v>0</v>
          </cell>
          <cell r="D59">
            <v>0</v>
          </cell>
          <cell r="E59" t="e">
            <v>#REF!</v>
          </cell>
          <cell r="F59" t="e">
            <v>#REF!</v>
          </cell>
        </row>
        <row r="60">
          <cell r="A60">
            <v>86440</v>
          </cell>
          <cell r="B60">
            <v>86440</v>
          </cell>
          <cell r="C60">
            <v>0</v>
          </cell>
          <cell r="D60">
            <v>0</v>
          </cell>
          <cell r="E60" t="e">
            <v>#REF!</v>
          </cell>
          <cell r="F60" t="e">
            <v>#REF!</v>
          </cell>
        </row>
        <row r="61">
          <cell r="A61">
            <v>86640</v>
          </cell>
          <cell r="B61">
            <v>86640</v>
          </cell>
          <cell r="C61">
            <v>0</v>
          </cell>
          <cell r="D61">
            <v>0</v>
          </cell>
          <cell r="E61" t="e">
            <v>#REF!</v>
          </cell>
          <cell r="F61" t="e">
            <v>#REF!</v>
          </cell>
        </row>
        <row r="62">
          <cell r="A62">
            <v>86840</v>
          </cell>
          <cell r="B62">
            <v>86840</v>
          </cell>
          <cell r="C62">
            <v>0</v>
          </cell>
          <cell r="D62">
            <v>0</v>
          </cell>
          <cell r="E62" t="e">
            <v>#REF!</v>
          </cell>
          <cell r="F62" t="e">
            <v>#REF!</v>
          </cell>
        </row>
        <row r="63">
          <cell r="A63">
            <v>87240</v>
          </cell>
          <cell r="B63">
            <v>87240</v>
          </cell>
          <cell r="C63">
            <v>0</v>
          </cell>
          <cell r="D63">
            <v>0</v>
          </cell>
          <cell r="E63" t="e">
            <v>#REF!</v>
          </cell>
          <cell r="F63" t="e">
            <v>#REF!</v>
          </cell>
        </row>
        <row r="64">
          <cell r="A64">
            <v>87640</v>
          </cell>
          <cell r="B64">
            <v>87640</v>
          </cell>
          <cell r="C64">
            <v>0</v>
          </cell>
          <cell r="D64">
            <v>0</v>
          </cell>
          <cell r="E64" t="e">
            <v>#REF!</v>
          </cell>
          <cell r="F64" t="e">
            <v>#REF!</v>
          </cell>
        </row>
        <row r="65">
          <cell r="A65">
            <v>88040</v>
          </cell>
          <cell r="B65">
            <v>88040</v>
          </cell>
          <cell r="C65">
            <v>0</v>
          </cell>
          <cell r="D65">
            <v>0</v>
          </cell>
          <cell r="E65" t="e">
            <v>#REF!</v>
          </cell>
          <cell r="F65" t="e">
            <v>#REF!</v>
          </cell>
        </row>
        <row r="66">
          <cell r="A66">
            <v>88440</v>
          </cell>
          <cell r="B66">
            <v>88440</v>
          </cell>
          <cell r="C66">
            <v>0</v>
          </cell>
          <cell r="D66">
            <v>0</v>
          </cell>
          <cell r="E66" t="e">
            <v>#REF!</v>
          </cell>
          <cell r="F66" t="e">
            <v>#REF!</v>
          </cell>
        </row>
        <row r="67">
          <cell r="A67">
            <v>88640</v>
          </cell>
          <cell r="B67">
            <v>88640</v>
          </cell>
          <cell r="C67">
            <v>0</v>
          </cell>
          <cell r="D67">
            <v>0</v>
          </cell>
          <cell r="E67" t="e">
            <v>#REF!</v>
          </cell>
          <cell r="F67" t="e">
            <v>#REF!</v>
          </cell>
        </row>
        <row r="68">
          <cell r="A68">
            <v>88840</v>
          </cell>
          <cell r="B68">
            <v>88840</v>
          </cell>
          <cell r="C68">
            <v>0</v>
          </cell>
          <cell r="D68">
            <v>0</v>
          </cell>
          <cell r="E68" t="e">
            <v>#REF!</v>
          </cell>
          <cell r="F68" t="e">
            <v>#REF!</v>
          </cell>
        </row>
        <row r="69">
          <cell r="A69">
            <v>90000</v>
          </cell>
          <cell r="B69">
            <v>90000</v>
          </cell>
          <cell r="C69">
            <v>0</v>
          </cell>
          <cell r="D69">
            <v>0</v>
          </cell>
          <cell r="E69" t="e">
            <v>#REF!</v>
          </cell>
          <cell r="F69" t="e">
            <v>#REF!</v>
          </cell>
        </row>
        <row r="70">
          <cell r="A70">
            <v>91000</v>
          </cell>
          <cell r="B70">
            <v>91000</v>
          </cell>
          <cell r="C70">
            <v>12866101.619999999</v>
          </cell>
          <cell r="D70">
            <v>12866101.619999999</v>
          </cell>
          <cell r="E70" t="e">
            <v>#REF!</v>
          </cell>
          <cell r="F70" t="e">
            <v>#REF!</v>
          </cell>
        </row>
        <row r="71">
          <cell r="A71">
            <v>91100</v>
          </cell>
          <cell r="B71">
            <v>91100</v>
          </cell>
          <cell r="C71">
            <v>1700</v>
          </cell>
          <cell r="D71">
            <v>1700</v>
          </cell>
          <cell r="E71" t="e">
            <v>#REF!</v>
          </cell>
          <cell r="F71" t="e">
            <v>#REF!</v>
          </cell>
        </row>
        <row r="72">
          <cell r="A72">
            <v>91200</v>
          </cell>
          <cell r="B72">
            <v>46200</v>
          </cell>
          <cell r="C72">
            <v>0</v>
          </cell>
          <cell r="D72">
            <v>0</v>
          </cell>
          <cell r="E72" t="e">
            <v>#REF!</v>
          </cell>
          <cell r="F72" t="e">
            <v>#REF!</v>
          </cell>
        </row>
        <row r="73">
          <cell r="A73">
            <v>91300</v>
          </cell>
          <cell r="B73">
            <v>91300</v>
          </cell>
          <cell r="C73">
            <v>0</v>
          </cell>
          <cell r="D73">
            <v>0</v>
          </cell>
          <cell r="E73" t="e">
            <v>#REF!</v>
          </cell>
          <cell r="F73" t="e">
            <v>#REF!</v>
          </cell>
        </row>
        <row r="74">
          <cell r="A74">
            <v>91400</v>
          </cell>
          <cell r="B74">
            <v>91400</v>
          </cell>
          <cell r="C74">
            <v>0</v>
          </cell>
          <cell r="D74">
            <v>0</v>
          </cell>
          <cell r="E74" t="e">
            <v>#REF!</v>
          </cell>
          <cell r="F74" t="e">
            <v>#REF!</v>
          </cell>
        </row>
        <row r="75">
          <cell r="A75">
            <v>91600</v>
          </cell>
          <cell r="B75">
            <v>91600</v>
          </cell>
          <cell r="C75">
            <v>89280000</v>
          </cell>
          <cell r="D75">
            <v>89280000</v>
          </cell>
          <cell r="E75" t="e">
            <v>#REF!</v>
          </cell>
          <cell r="F75" t="e">
            <v>#REF!</v>
          </cell>
        </row>
        <row r="76">
          <cell r="A76">
            <v>91700</v>
          </cell>
          <cell r="B76">
            <v>91700</v>
          </cell>
          <cell r="C76">
            <v>49781</v>
          </cell>
          <cell r="D76">
            <v>49781</v>
          </cell>
          <cell r="E76" t="e">
            <v>#REF!</v>
          </cell>
          <cell r="F76" t="e">
            <v>#REF!</v>
          </cell>
        </row>
        <row r="77">
          <cell r="A77">
            <v>91800</v>
          </cell>
          <cell r="B77">
            <v>91800</v>
          </cell>
          <cell r="C77">
            <v>0</v>
          </cell>
          <cell r="D77">
            <v>0</v>
          </cell>
          <cell r="E77" t="e">
            <v>#REF!</v>
          </cell>
          <cell r="F77" t="e">
            <v>#REF!</v>
          </cell>
        </row>
        <row r="78">
          <cell r="A78">
            <v>91900</v>
          </cell>
          <cell r="B78">
            <v>91900</v>
          </cell>
          <cell r="C78">
            <v>357596.33</v>
          </cell>
          <cell r="D78">
            <v>357596.33</v>
          </cell>
          <cell r="E78" t="e">
            <v>#REF!</v>
          </cell>
          <cell r="F78" t="e">
            <v>#REF!</v>
          </cell>
        </row>
        <row r="79">
          <cell r="A79">
            <v>92100</v>
          </cell>
          <cell r="B79">
            <v>92100</v>
          </cell>
          <cell r="C79">
            <v>0</v>
          </cell>
          <cell r="D79">
            <v>0</v>
          </cell>
          <cell r="E79" t="e">
            <v>#REF!</v>
          </cell>
          <cell r="F79" t="e">
            <v>#REF!</v>
          </cell>
        </row>
        <row r="80">
          <cell r="A80">
            <v>92200</v>
          </cell>
          <cell r="B80">
            <v>92200</v>
          </cell>
          <cell r="C80">
            <v>335237532</v>
          </cell>
          <cell r="D80">
            <v>335237532</v>
          </cell>
          <cell r="E80" t="e">
            <v>#REF!</v>
          </cell>
          <cell r="F80" t="e">
            <v>#REF!</v>
          </cell>
        </row>
        <row r="81">
          <cell r="A81">
            <v>92300</v>
          </cell>
          <cell r="B81">
            <v>92300</v>
          </cell>
          <cell r="C81">
            <v>0</v>
          </cell>
          <cell r="D81">
            <v>0</v>
          </cell>
          <cell r="E81" t="e">
            <v>#REF!</v>
          </cell>
          <cell r="F81" t="e">
            <v>#REF!</v>
          </cell>
        </row>
        <row r="82">
          <cell r="A82">
            <v>92400</v>
          </cell>
          <cell r="B82">
            <v>92400</v>
          </cell>
          <cell r="C82">
            <v>0</v>
          </cell>
          <cell r="D82">
            <v>0</v>
          </cell>
          <cell r="E82" t="e">
            <v>#REF!</v>
          </cell>
          <cell r="F82" t="e">
            <v>#REF!</v>
          </cell>
        </row>
        <row r="83">
          <cell r="A83">
            <v>92600</v>
          </cell>
          <cell r="B83">
            <v>92600</v>
          </cell>
          <cell r="C83">
            <v>0</v>
          </cell>
          <cell r="D83">
            <v>0</v>
          </cell>
          <cell r="E83" t="e">
            <v>#REF!</v>
          </cell>
          <cell r="F83" t="e">
            <v>#REF!</v>
          </cell>
        </row>
        <row r="84">
          <cell r="A84" t="str">
            <v>92700(GA)</v>
          </cell>
          <cell r="B84">
            <v>92700</v>
          </cell>
          <cell r="C84">
            <v>0</v>
          </cell>
          <cell r="D84">
            <v>0</v>
          </cell>
          <cell r="E84" t="e">
            <v>#REF!</v>
          </cell>
          <cell r="F84" t="e">
            <v>#REF!</v>
          </cell>
        </row>
        <row r="85">
          <cell r="A85" t="str">
            <v>92700(ENT)</v>
          </cell>
          <cell r="B85">
            <v>92700</v>
          </cell>
          <cell r="C85">
            <v>4970466</v>
          </cell>
          <cell r="D85">
            <v>4970466</v>
          </cell>
          <cell r="E85" t="e">
            <v>#REF!</v>
          </cell>
          <cell r="F85" t="e">
            <v>#REF!</v>
          </cell>
        </row>
        <row r="86">
          <cell r="A86">
            <v>92800</v>
          </cell>
          <cell r="B86">
            <v>92800</v>
          </cell>
          <cell r="C86">
            <v>0</v>
          </cell>
          <cell r="D86">
            <v>0</v>
          </cell>
          <cell r="E86" t="e">
            <v>#REF!</v>
          </cell>
          <cell r="F86" t="e">
            <v>#REF!</v>
          </cell>
        </row>
        <row r="87">
          <cell r="A87">
            <v>92900</v>
          </cell>
          <cell r="B87">
            <v>92900</v>
          </cell>
          <cell r="C87">
            <v>0</v>
          </cell>
          <cell r="D87">
            <v>0</v>
          </cell>
          <cell r="E87" t="e">
            <v>#REF!</v>
          </cell>
          <cell r="F87" t="e">
            <v>#REF!</v>
          </cell>
        </row>
        <row r="88">
          <cell r="A88">
            <v>93000</v>
          </cell>
          <cell r="B88">
            <v>93000</v>
          </cell>
          <cell r="C88">
            <v>0</v>
          </cell>
          <cell r="D88">
            <v>0</v>
          </cell>
          <cell r="E88" t="e">
            <v>#REF!</v>
          </cell>
          <cell r="F88" t="e">
            <v>#REF!</v>
          </cell>
        </row>
        <row r="89">
          <cell r="A89" t="str">
            <v>930X</v>
          </cell>
          <cell r="B89" t="str">
            <v>930X</v>
          </cell>
          <cell r="C89">
            <v>0</v>
          </cell>
          <cell r="D89">
            <v>0</v>
          </cell>
          <cell r="E89" t="e">
            <v>#REF!</v>
          </cell>
          <cell r="F89" t="e">
            <v>#REF!</v>
          </cell>
        </row>
        <row r="90">
          <cell r="A90">
            <v>94000</v>
          </cell>
          <cell r="B90">
            <v>94000</v>
          </cell>
          <cell r="C90">
            <v>0</v>
          </cell>
          <cell r="D90">
            <v>0</v>
          </cell>
          <cell r="E90" t="e">
            <v>#REF!</v>
          </cell>
          <cell r="F90" t="e">
            <v>#REF!</v>
          </cell>
        </row>
        <row r="91">
          <cell r="A91">
            <v>94200</v>
          </cell>
          <cell r="B91">
            <v>46200</v>
          </cell>
          <cell r="C91">
            <v>0</v>
          </cell>
          <cell r="D91">
            <v>0</v>
          </cell>
          <cell r="E91" t="e">
            <v>#REF!</v>
          </cell>
          <cell r="F91" t="e">
            <v>#REF!</v>
          </cell>
        </row>
        <row r="92">
          <cell r="A92">
            <v>94400</v>
          </cell>
          <cell r="B92">
            <v>94400</v>
          </cell>
          <cell r="C92">
            <v>0</v>
          </cell>
          <cell r="D92">
            <v>0</v>
          </cell>
          <cell r="E92" t="e">
            <v>#REF!</v>
          </cell>
          <cell r="F92" t="e">
            <v>#REF!</v>
          </cell>
        </row>
        <row r="93">
          <cell r="A93">
            <v>94700</v>
          </cell>
          <cell r="B93">
            <v>94700</v>
          </cell>
          <cell r="C93">
            <v>0</v>
          </cell>
          <cell r="D93">
            <v>0</v>
          </cell>
          <cell r="E93" t="e">
            <v>#REF!</v>
          </cell>
          <cell r="F93" t="e">
            <v>#REF!</v>
          </cell>
        </row>
        <row r="94">
          <cell r="A94">
            <v>94800</v>
          </cell>
          <cell r="B94">
            <v>94800</v>
          </cell>
          <cell r="C94">
            <v>0</v>
          </cell>
          <cell r="D94">
            <v>0</v>
          </cell>
          <cell r="E94" t="e">
            <v>#REF!</v>
          </cell>
          <cell r="F94" t="e">
            <v>#REF!</v>
          </cell>
        </row>
        <row r="95">
          <cell r="A95">
            <v>94900</v>
          </cell>
          <cell r="B95">
            <v>94900</v>
          </cell>
          <cell r="C95">
            <v>0</v>
          </cell>
          <cell r="D95">
            <v>0</v>
          </cell>
          <cell r="E95" t="e">
            <v>#REF!</v>
          </cell>
          <cell r="F95" t="e">
            <v>#REF!</v>
          </cell>
        </row>
        <row r="96">
          <cell r="A96">
            <v>95000</v>
          </cell>
          <cell r="B96">
            <v>95000</v>
          </cell>
          <cell r="C96">
            <v>0</v>
          </cell>
          <cell r="D96">
            <v>0</v>
          </cell>
          <cell r="E96" t="e">
            <v>#REF!</v>
          </cell>
          <cell r="F96" t="e">
            <v>#REF!</v>
          </cell>
        </row>
        <row r="97">
          <cell r="A97">
            <v>95100</v>
          </cell>
          <cell r="B97">
            <v>95100</v>
          </cell>
          <cell r="C97">
            <v>0</v>
          </cell>
          <cell r="D97">
            <v>0</v>
          </cell>
          <cell r="E97" t="e">
            <v>#REF!</v>
          </cell>
          <cell r="F97" t="e">
            <v>#REF!</v>
          </cell>
        </row>
        <row r="98">
          <cell r="A98">
            <v>95500</v>
          </cell>
          <cell r="B98">
            <v>95500</v>
          </cell>
          <cell r="C98">
            <v>0</v>
          </cell>
          <cell r="D98">
            <v>0</v>
          </cell>
          <cell r="E98" t="e">
            <v>#REF!</v>
          </cell>
          <cell r="F98" t="e">
            <v>#REF!</v>
          </cell>
        </row>
        <row r="99">
          <cell r="A99">
            <v>95800</v>
          </cell>
          <cell r="B99">
            <v>95800</v>
          </cell>
          <cell r="C99">
            <v>0</v>
          </cell>
          <cell r="D99">
            <v>0</v>
          </cell>
          <cell r="E99" t="e">
            <v>#REF!</v>
          </cell>
          <cell r="F99" t="e">
            <v>#REF!</v>
          </cell>
        </row>
        <row r="100">
          <cell r="A100">
            <v>96000</v>
          </cell>
          <cell r="B100">
            <v>48400</v>
          </cell>
          <cell r="C100">
            <v>0</v>
          </cell>
          <cell r="D100">
            <v>0</v>
          </cell>
          <cell r="E100" t="e">
            <v>#REF!</v>
          </cell>
          <cell r="F100" t="e">
            <v>#REF!</v>
          </cell>
        </row>
        <row r="101">
          <cell r="A101">
            <v>96800</v>
          </cell>
          <cell r="B101">
            <v>96800</v>
          </cell>
          <cell r="C101">
            <v>0</v>
          </cell>
          <cell r="D101">
            <v>0</v>
          </cell>
          <cell r="E101" t="e">
            <v>#REF!</v>
          </cell>
          <cell r="F101" t="e">
            <v>#REF!</v>
          </cell>
        </row>
        <row r="102">
          <cell r="A102">
            <v>96900</v>
          </cell>
          <cell r="B102">
            <v>96900</v>
          </cell>
          <cell r="C102">
            <v>0</v>
          </cell>
          <cell r="D102">
            <v>0</v>
          </cell>
          <cell r="E102" t="e">
            <v>#REF!</v>
          </cell>
          <cell r="F102" t="e">
            <v>#REF!</v>
          </cell>
        </row>
        <row r="103">
          <cell r="A103">
            <v>97300</v>
          </cell>
          <cell r="B103">
            <v>97300</v>
          </cell>
          <cell r="C103">
            <v>0</v>
          </cell>
          <cell r="D103">
            <v>0</v>
          </cell>
          <cell r="E103" t="e">
            <v>#REF!</v>
          </cell>
          <cell r="F103" t="e">
            <v>#REF!</v>
          </cell>
        </row>
        <row r="104">
          <cell r="A104">
            <v>97400</v>
          </cell>
          <cell r="B104">
            <v>97400</v>
          </cell>
          <cell r="C104">
            <v>140033</v>
          </cell>
          <cell r="D104">
            <v>140033</v>
          </cell>
          <cell r="E104" t="e">
            <v>#REF!</v>
          </cell>
          <cell r="F104" t="e">
            <v>#REF!</v>
          </cell>
        </row>
        <row r="105">
          <cell r="A105">
            <v>97500</v>
          </cell>
          <cell r="B105">
            <v>97500</v>
          </cell>
          <cell r="C105">
            <v>0</v>
          </cell>
          <cell r="D105">
            <v>0</v>
          </cell>
          <cell r="E105" t="e">
            <v>#REF!</v>
          </cell>
          <cell r="F105" t="e">
            <v>#REF!</v>
          </cell>
        </row>
        <row r="106">
          <cell r="A106">
            <v>97600</v>
          </cell>
          <cell r="B106">
            <v>97600</v>
          </cell>
          <cell r="C106">
            <v>418682.59</v>
          </cell>
          <cell r="D106">
            <v>418682.59</v>
          </cell>
          <cell r="E106" t="e">
            <v>#REF!</v>
          </cell>
          <cell r="F106" t="e">
            <v>#REF!</v>
          </cell>
        </row>
        <row r="107">
          <cell r="A107">
            <v>97700</v>
          </cell>
          <cell r="B107">
            <v>97700</v>
          </cell>
          <cell r="C107">
            <v>0</v>
          </cell>
          <cell r="D107">
            <v>0</v>
          </cell>
          <cell r="E107" t="e">
            <v>#REF!</v>
          </cell>
          <cell r="F107" t="e">
            <v>#REF!</v>
          </cell>
        </row>
        <row r="108">
          <cell r="A108">
            <v>98000</v>
          </cell>
          <cell r="B108">
            <v>98000</v>
          </cell>
          <cell r="C108">
            <v>0</v>
          </cell>
          <cell r="D108">
            <v>0</v>
          </cell>
          <cell r="E108" t="e">
            <v>#REF!</v>
          </cell>
          <cell r="F108" t="e">
            <v>#REF!</v>
          </cell>
        </row>
        <row r="109">
          <cell r="A109">
            <v>98100</v>
          </cell>
          <cell r="B109">
            <v>98100</v>
          </cell>
          <cell r="C109">
            <v>0</v>
          </cell>
          <cell r="D109">
            <v>0</v>
          </cell>
          <cell r="E109" t="e">
            <v>#REF!</v>
          </cell>
          <cell r="F109" t="e">
            <v>#REF!</v>
          </cell>
        </row>
        <row r="110">
          <cell r="A110">
            <v>98200</v>
          </cell>
          <cell r="B110">
            <v>98200</v>
          </cell>
          <cell r="C110">
            <v>0</v>
          </cell>
          <cell r="D110">
            <v>0</v>
          </cell>
          <cell r="E110" t="e">
            <v>#REF!</v>
          </cell>
          <cell r="F110" t="e">
            <v>#REF!</v>
          </cell>
        </row>
        <row r="111">
          <cell r="A111">
            <v>98400</v>
          </cell>
          <cell r="B111">
            <v>46200</v>
          </cell>
          <cell r="C111">
            <v>0</v>
          </cell>
          <cell r="D111">
            <v>0</v>
          </cell>
          <cell r="E111" t="e">
            <v>#REF!</v>
          </cell>
          <cell r="F111" t="e">
            <v>#REF!</v>
          </cell>
        </row>
        <row r="112">
          <cell r="A112">
            <v>98800</v>
          </cell>
          <cell r="B112">
            <v>98800</v>
          </cell>
          <cell r="C112">
            <v>0</v>
          </cell>
          <cell r="D112">
            <v>0</v>
          </cell>
          <cell r="E112" t="e">
            <v>#REF!</v>
          </cell>
          <cell r="F112" t="e">
            <v>#REF!</v>
          </cell>
        </row>
        <row r="113">
          <cell r="A113">
            <v>98900</v>
          </cell>
          <cell r="B113">
            <v>98900</v>
          </cell>
          <cell r="C113">
            <v>0</v>
          </cell>
          <cell r="D113">
            <v>0</v>
          </cell>
          <cell r="E113" t="e">
            <v>#REF!</v>
          </cell>
          <cell r="F113" t="e">
            <v>#REF!</v>
          </cell>
        </row>
        <row r="114">
          <cell r="A114">
            <v>99000</v>
          </cell>
          <cell r="B114">
            <v>99000</v>
          </cell>
          <cell r="C114">
            <v>0</v>
          </cell>
          <cell r="D114">
            <v>0</v>
          </cell>
          <cell r="E114" t="e">
            <v>#REF!</v>
          </cell>
          <cell r="F114" t="e">
            <v>#REF!</v>
          </cell>
        </row>
        <row r="115">
          <cell r="A115">
            <v>99100</v>
          </cell>
          <cell r="B115">
            <v>99100</v>
          </cell>
          <cell r="C115">
            <v>0</v>
          </cell>
          <cell r="D115">
            <v>0</v>
          </cell>
          <cell r="E115" t="e">
            <v>#REF!</v>
          </cell>
          <cell r="F115" t="e">
            <v>#REF!</v>
          </cell>
        </row>
        <row r="116">
          <cell r="A116">
            <v>99200</v>
          </cell>
          <cell r="B116">
            <v>99200</v>
          </cell>
          <cell r="C116">
            <v>0</v>
          </cell>
          <cell r="D116">
            <v>0</v>
          </cell>
          <cell r="E116" t="e">
            <v>#REF!</v>
          </cell>
          <cell r="F116" t="e">
            <v>#REF!</v>
          </cell>
        </row>
        <row r="117">
          <cell r="A117">
            <v>53620</v>
          </cell>
          <cell r="B117">
            <v>53620</v>
          </cell>
          <cell r="C117">
            <v>0</v>
          </cell>
          <cell r="D117">
            <v>0</v>
          </cell>
          <cell r="E117" t="e">
            <v>#REF!</v>
          </cell>
          <cell r="F117" t="e">
            <v>#REF!</v>
          </cell>
        </row>
        <row r="118">
          <cell r="A118">
            <v>53920</v>
          </cell>
          <cell r="B118">
            <v>53920</v>
          </cell>
          <cell r="C118">
            <v>0</v>
          </cell>
          <cell r="D118">
            <v>0</v>
          </cell>
          <cell r="E118" t="e">
            <v>#REF!</v>
          </cell>
          <cell r="F118" t="e">
            <v>#REF!</v>
          </cell>
        </row>
        <row r="119">
          <cell r="A119">
            <v>50910</v>
          </cell>
          <cell r="B119">
            <v>50910</v>
          </cell>
          <cell r="C119">
            <v>0</v>
          </cell>
          <cell r="D119">
            <v>0</v>
          </cell>
          <cell r="E119" t="e">
            <v>#REF!</v>
          </cell>
          <cell r="F119" t="e">
            <v>#REF!</v>
          </cell>
        </row>
        <row r="120">
          <cell r="A120" t="str">
            <v>47200(CU)</v>
          </cell>
          <cell r="B120">
            <v>50920</v>
          </cell>
          <cell r="C120">
            <v>0</v>
          </cell>
          <cell r="D120">
            <v>0</v>
          </cell>
          <cell r="E120" t="e">
            <v>#REF!</v>
          </cell>
          <cell r="F120" t="e">
            <v>#REF!</v>
          </cell>
        </row>
        <row r="121">
          <cell r="A121">
            <v>50320</v>
          </cell>
          <cell r="B121">
            <v>50320</v>
          </cell>
          <cell r="C121">
            <v>0</v>
          </cell>
          <cell r="D121">
            <v>0</v>
          </cell>
          <cell r="E121" t="e">
            <v>#REF!</v>
          </cell>
          <cell r="F121" t="e">
            <v>#REF!</v>
          </cell>
        </row>
        <row r="122">
          <cell r="A122">
            <v>50340</v>
          </cell>
          <cell r="B122">
            <v>50340</v>
          </cell>
          <cell r="C122">
            <v>80247</v>
          </cell>
          <cell r="D122">
            <v>80247</v>
          </cell>
          <cell r="E122" t="e">
            <v>#REF!</v>
          </cell>
          <cell r="F122" t="e">
            <v>#REF!</v>
          </cell>
        </row>
        <row r="123">
          <cell r="A123">
            <v>50350</v>
          </cell>
          <cell r="B123">
            <v>50350</v>
          </cell>
          <cell r="C123">
            <v>0</v>
          </cell>
          <cell r="D123">
            <v>0</v>
          </cell>
          <cell r="E123" t="e">
            <v>#REF!</v>
          </cell>
          <cell r="F123" t="e">
            <v>#REF!</v>
          </cell>
        </row>
        <row r="124">
          <cell r="A124">
            <v>50360</v>
          </cell>
          <cell r="B124">
            <v>50360</v>
          </cell>
          <cell r="C124">
            <v>87580</v>
          </cell>
          <cell r="D124">
            <v>87580</v>
          </cell>
          <cell r="E124" t="e">
            <v>#REF!</v>
          </cell>
          <cell r="F124" t="e">
            <v>#REF!</v>
          </cell>
        </row>
        <row r="125">
          <cell r="A125">
            <v>54310</v>
          </cell>
          <cell r="B125">
            <v>54310</v>
          </cell>
          <cell r="C125">
            <v>0</v>
          </cell>
          <cell r="D125">
            <v>0</v>
          </cell>
          <cell r="E125" t="e">
            <v>#REF!</v>
          </cell>
          <cell r="F125" t="e">
            <v>#REF!</v>
          </cell>
        </row>
        <row r="126">
          <cell r="A126">
            <v>54520</v>
          </cell>
          <cell r="B126">
            <v>54520</v>
          </cell>
          <cell r="C126">
            <v>600839</v>
          </cell>
          <cell r="D126">
            <v>600839</v>
          </cell>
          <cell r="E126" t="e">
            <v>#REF!</v>
          </cell>
          <cell r="F126" t="e">
            <v>#REF!</v>
          </cell>
        </row>
        <row r="127">
          <cell r="A127">
            <v>51220</v>
          </cell>
          <cell r="B127">
            <v>51220</v>
          </cell>
          <cell r="C127">
            <v>0</v>
          </cell>
          <cell r="D127">
            <v>0</v>
          </cell>
          <cell r="E127" t="e">
            <v>#REF!</v>
          </cell>
          <cell r="F127" t="e">
            <v>#REF!</v>
          </cell>
        </row>
        <row r="128">
          <cell r="A128">
            <v>51240</v>
          </cell>
          <cell r="B128">
            <v>51240</v>
          </cell>
          <cell r="C128">
            <v>0</v>
          </cell>
          <cell r="D128">
            <v>0</v>
          </cell>
          <cell r="E128" t="e">
            <v>#REF!</v>
          </cell>
          <cell r="F128" t="e">
            <v>#REF!</v>
          </cell>
        </row>
        <row r="129">
          <cell r="A129">
            <v>51250</v>
          </cell>
          <cell r="B129">
            <v>51250</v>
          </cell>
          <cell r="C129">
            <v>0</v>
          </cell>
          <cell r="D129">
            <v>0</v>
          </cell>
          <cell r="E129" t="e">
            <v>#REF!</v>
          </cell>
          <cell r="F129" t="e">
            <v>#REF!</v>
          </cell>
        </row>
        <row r="130">
          <cell r="A130">
            <v>51810</v>
          </cell>
          <cell r="B130">
            <v>51810</v>
          </cell>
          <cell r="C130">
            <v>0</v>
          </cell>
          <cell r="D130">
            <v>0</v>
          </cell>
          <cell r="E130" t="e">
            <v>#REF!</v>
          </cell>
          <cell r="F130" t="e">
            <v>#REF!</v>
          </cell>
        </row>
        <row r="131">
          <cell r="A131">
            <v>51820</v>
          </cell>
          <cell r="B131">
            <v>51820</v>
          </cell>
          <cell r="C131">
            <v>0</v>
          </cell>
          <cell r="D131">
            <v>0</v>
          </cell>
          <cell r="E131" t="e">
            <v>#REF!</v>
          </cell>
          <cell r="F131" t="e">
            <v>#REF!</v>
          </cell>
        </row>
        <row r="132">
          <cell r="A132">
            <v>51840</v>
          </cell>
          <cell r="B132">
            <v>51840</v>
          </cell>
          <cell r="C132">
            <v>0</v>
          </cell>
          <cell r="D132">
            <v>0</v>
          </cell>
          <cell r="E132" t="e">
            <v>#REF!</v>
          </cell>
          <cell r="F132" t="e">
            <v>#REF!</v>
          </cell>
        </row>
        <row r="133">
          <cell r="A133" t="str">
            <v>47200_30400</v>
          </cell>
          <cell r="B133" t="str">
            <v>47200_30400</v>
          </cell>
          <cell r="C133">
            <v>230438996</v>
          </cell>
          <cell r="D133">
            <v>230438996</v>
          </cell>
          <cell r="E133" t="e">
            <v>#REF!</v>
          </cell>
          <cell r="F133" t="e">
            <v>#REF!</v>
          </cell>
        </row>
        <row r="134">
          <cell r="A134">
            <v>55120</v>
          </cell>
          <cell r="B134">
            <v>55120</v>
          </cell>
          <cell r="C134">
            <v>0</v>
          </cell>
          <cell r="D134">
            <v>0</v>
          </cell>
          <cell r="E134" t="e">
            <v>#REF!</v>
          </cell>
          <cell r="F134" t="e">
            <v>#REF!</v>
          </cell>
        </row>
      </sheetData>
      <sheetData sheetId="9"/>
      <sheetData sheetId="10"/>
      <sheetData sheetId="11"/>
      <sheetData sheetId="12"/>
      <sheetData sheetId="13"/>
      <sheetData sheetId="14"/>
      <sheetData sheetId="15">
        <row r="1">
          <cell r="A1" t="str">
            <v>BU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sTbar"/>
    </sheetNames>
    <definedNames>
      <definedName name="HsGetValue"/>
      <definedName name="HsSetValue"/>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ao.georgia.gov/training-calendars/year-end-reporting-training/year-end-training-videos-presentations" TargetMode="External"/><Relationship Id="rId1" Type="http://schemas.openxmlformats.org/officeDocument/2006/relationships/hyperlink" Target="mailto:tessica.harvey@sao.ga.gov"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8.bin"/><Relationship Id="rId5" Type="http://schemas.openxmlformats.org/officeDocument/2006/relationships/comments" Target="../comments2.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A28"/>
  <sheetViews>
    <sheetView zoomScaleNormal="100" workbookViewId="0">
      <selection activeCell="D19" sqref="D19:M19"/>
    </sheetView>
  </sheetViews>
  <sheetFormatPr defaultColWidth="9.109375" defaultRowHeight="13.2" outlineLevelCol="1"/>
  <cols>
    <col min="1" max="1" width="5.109375" style="29" customWidth="1"/>
    <col min="2" max="2" width="4.6640625" style="29" customWidth="1"/>
    <col min="3" max="3" width="3.44140625" style="29" customWidth="1"/>
    <col min="4" max="4" width="75.44140625" style="29" customWidth="1"/>
    <col min="5" max="25" width="9.109375" style="29"/>
    <col min="26" max="26" width="0" style="29" hidden="1" customWidth="1" outlineLevel="1"/>
    <col min="27" max="27" width="9.109375" style="29" collapsed="1"/>
    <col min="28" max="16384" width="9.109375" style="29"/>
  </cols>
  <sheetData>
    <row r="2" spans="1:26" s="26" customFormat="1" ht="15.6">
      <c r="A2" s="21"/>
      <c r="B2" s="21"/>
      <c r="C2" s="21"/>
      <c r="D2" s="25"/>
    </row>
    <row r="3" spans="1:26" s="18" customFormat="1" ht="17.399999999999999">
      <c r="A3" s="27" t="s">
        <v>9</v>
      </c>
      <c r="C3" s="27"/>
      <c r="D3" s="256" t="str">
        <f>'Long Term Liabilities'!A1&amp;" Checklist"</f>
        <v>Long Term Liabilities Checklist</v>
      </c>
    </row>
    <row r="4" spans="1:26" s="18" customFormat="1" ht="15.6">
      <c r="A4" s="27"/>
      <c r="C4" s="27"/>
      <c r="D4" s="42"/>
    </row>
    <row r="5" spans="1:26" s="18" customFormat="1" ht="15.6">
      <c r="A5" s="28" t="s">
        <v>11</v>
      </c>
      <c r="C5" s="28"/>
      <c r="D5" s="43">
        <f>Instructions!C4</f>
        <v>44449</v>
      </c>
      <c r="E5" s="279" t="s">
        <v>460</v>
      </c>
      <c r="F5" s="280"/>
      <c r="G5" s="280"/>
      <c r="H5" s="280"/>
    </row>
    <row r="6" spans="1:26" s="18" customFormat="1" ht="15.6">
      <c r="A6" s="28"/>
      <c r="C6" s="28"/>
      <c r="D6" s="43"/>
      <c r="E6" s="279" t="s">
        <v>461</v>
      </c>
      <c r="F6" s="280"/>
      <c r="G6" s="280"/>
      <c r="H6" s="280"/>
    </row>
    <row r="7" spans="1:26" s="18" customFormat="1" ht="15.6">
      <c r="A7" s="28" t="s">
        <v>36</v>
      </c>
      <c r="C7" s="28"/>
      <c r="D7" s="44" t="e">
        <f>'Long Term Liabilities'!D3&amp;" "&amp;'Long Term Liabilities'!D4</f>
        <v>#N/A</v>
      </c>
      <c r="E7" s="279" t="s">
        <v>462</v>
      </c>
      <c r="F7" s="280"/>
      <c r="G7" s="280"/>
      <c r="H7" s="280"/>
    </row>
    <row r="8" spans="1:26" s="26" customFormat="1" ht="16.5" customHeight="1">
      <c r="B8" s="21"/>
      <c r="C8" s="21"/>
      <c r="D8" s="25"/>
    </row>
    <row r="9" spans="1:26" ht="13.8">
      <c r="A9" s="287"/>
      <c r="B9" s="288"/>
      <c r="C9" s="288"/>
      <c r="D9" s="288"/>
      <c r="E9" s="30"/>
      <c r="F9" s="30"/>
      <c r="G9" s="30"/>
      <c r="H9" s="30"/>
      <c r="I9" s="30"/>
      <c r="J9" s="30"/>
    </row>
    <row r="10" spans="1:26" ht="13.8">
      <c r="A10" s="287"/>
      <c r="B10" s="289"/>
      <c r="C10" s="292" t="s">
        <v>522</v>
      </c>
      <c r="D10" s="287" t="s">
        <v>199</v>
      </c>
      <c r="E10" s="30"/>
      <c r="F10" s="30"/>
      <c r="G10" s="30"/>
      <c r="H10" s="30"/>
      <c r="I10" s="30"/>
      <c r="J10" s="30"/>
      <c r="Z10" s="29" t="s">
        <v>203</v>
      </c>
    </row>
    <row r="11" spans="1:26" ht="13.8">
      <c r="A11" s="287"/>
      <c r="B11" s="288"/>
      <c r="C11" s="287"/>
      <c r="D11" s="288" t="s">
        <v>154</v>
      </c>
      <c r="E11" s="30"/>
      <c r="F11" s="30"/>
      <c r="G11" s="30"/>
      <c r="H11" s="30"/>
      <c r="I11" s="30"/>
      <c r="J11" s="30"/>
    </row>
    <row r="12" spans="1:26" ht="13.8">
      <c r="A12" s="287"/>
      <c r="B12" s="288"/>
      <c r="C12" s="287"/>
      <c r="D12" s="288"/>
      <c r="E12" s="30"/>
      <c r="F12" s="30"/>
      <c r="G12" s="30"/>
      <c r="H12" s="30"/>
      <c r="I12" s="30"/>
      <c r="J12" s="30"/>
    </row>
    <row r="13" spans="1:26" ht="27.6">
      <c r="A13" s="287"/>
      <c r="B13" s="289"/>
      <c r="C13" s="292" t="s">
        <v>523</v>
      </c>
      <c r="D13" s="290" t="s">
        <v>471</v>
      </c>
      <c r="E13" s="30"/>
      <c r="F13" s="30"/>
      <c r="G13" s="30"/>
      <c r="H13" s="30"/>
      <c r="I13" s="30"/>
      <c r="J13" s="30"/>
    </row>
    <row r="14" spans="1:26" ht="13.8">
      <c r="A14" s="287"/>
      <c r="B14" s="287"/>
      <c r="C14" s="287"/>
      <c r="D14" s="287"/>
    </row>
    <row r="15" spans="1:26" ht="13.8">
      <c r="A15" s="287"/>
      <c r="B15" s="289"/>
      <c r="C15" s="292" t="s">
        <v>524</v>
      </c>
      <c r="D15" s="287" t="s">
        <v>148</v>
      </c>
    </row>
    <row r="16" spans="1:26" ht="13.8">
      <c r="A16" s="287"/>
      <c r="B16" s="287"/>
      <c r="C16" s="287"/>
      <c r="D16" s="287"/>
    </row>
    <row r="17" spans="1:4" ht="13.8">
      <c r="A17" s="287"/>
      <c r="B17" s="289"/>
      <c r="C17" s="292" t="s">
        <v>525</v>
      </c>
      <c r="D17" s="288" t="s">
        <v>149</v>
      </c>
    </row>
    <row r="18" spans="1:4" ht="13.8">
      <c r="A18" s="287"/>
      <c r="B18" s="287"/>
      <c r="C18" s="287"/>
      <c r="D18" s="287" t="s">
        <v>151</v>
      </c>
    </row>
    <row r="19" spans="1:4" ht="13.8">
      <c r="A19" s="287"/>
      <c r="B19" s="287"/>
      <c r="C19" s="287"/>
      <c r="D19" s="287" t="s">
        <v>150</v>
      </c>
    </row>
    <row r="20" spans="1:4" ht="13.8">
      <c r="A20" s="287"/>
      <c r="B20" s="287"/>
      <c r="C20" s="287"/>
      <c r="D20" s="287"/>
    </row>
    <row r="21" spans="1:4" ht="13.8">
      <c r="A21" s="287"/>
      <c r="B21" s="289"/>
      <c r="C21" s="292" t="s">
        <v>526</v>
      </c>
      <c r="D21" s="288" t="s">
        <v>152</v>
      </c>
    </row>
    <row r="22" spans="1:4" ht="13.8">
      <c r="A22" s="287"/>
      <c r="B22" s="287"/>
      <c r="C22" s="287"/>
      <c r="D22" s="287" t="s">
        <v>153</v>
      </c>
    </row>
    <row r="23" spans="1:4" ht="13.8">
      <c r="A23" s="287"/>
      <c r="B23" s="287"/>
      <c r="C23" s="287"/>
      <c r="D23" s="287" t="s">
        <v>533</v>
      </c>
    </row>
    <row r="24" spans="1:4" ht="13.8">
      <c r="A24" s="287"/>
      <c r="B24" s="287"/>
      <c r="C24" s="287"/>
      <c r="D24" s="287"/>
    </row>
    <row r="25" spans="1:4" ht="13.8" hidden="1">
      <c r="A25" s="287"/>
      <c r="B25" s="291"/>
      <c r="C25" s="287"/>
      <c r="D25" s="287"/>
    </row>
    <row r="26" spans="1:4" ht="13.8">
      <c r="A26" s="287"/>
      <c r="B26" s="289"/>
      <c r="C26" s="292" t="s">
        <v>527</v>
      </c>
      <c r="D26" s="287" t="s">
        <v>273</v>
      </c>
    </row>
    <row r="27" spans="1:4" ht="13.8">
      <c r="A27" s="287"/>
      <c r="B27" s="287"/>
      <c r="C27" s="287"/>
      <c r="D27" s="287" t="s">
        <v>274</v>
      </c>
    </row>
    <row r="28" spans="1:4" ht="13.8">
      <c r="A28" s="287"/>
      <c r="B28" s="287"/>
      <c r="C28" s="287"/>
      <c r="D28" s="287"/>
    </row>
  </sheetData>
  <sheetProtection algorithmName="SHA-512" hashValue="pbYZQFHn/OgGgMuUVlkwSH/oucW2JNyCZPIU1L0SHa5/ucTkr4Zgs/37KRSOPjZ+3rpwcDPXCBB80hVHkiIRjA==" saltValue="sy+NUIKvUwm0QgPULOXK9Q==" spinCount="100000" sheet="1" formatCells="0" formatColumns="0" formatRows="0" insertColumns="0" insertRows="0"/>
  <pageMargins left="0.35" right="0.45" top="1.18" bottom="0.75" header="0.35" footer="0.5"/>
  <pageSetup scale="93" orientation="portrait" r:id="rId1"/>
  <headerFooter>
    <oddHeader xml:space="preserve">&amp;L&amp;"Times New Roman,Bold"&amp;12&amp;K870E00&amp;G&amp;R&amp;K002060 &amp;"Times New Roman,Bold"&amp;12 2020 ACFR Information&amp;"Arial,Regular"&amp;10
</oddHeader>
    <oddFooter>&amp;L&amp;"Times New Roman,Italic"&amp;9Page &amp;P of &amp;N
&amp;Z&amp;F &amp;A&amp;R&amp;"Times New Roman,Italic"&amp;9&amp;D &amp;T</oddFooter>
  </headerFooter>
  <customProperties>
    <customPr name="WORKBKFUNCTIONCACHE" r:id="rId2"/>
  </customProperties>
  <ignoredErrors>
    <ignoredError sqref="D7" evalError="1"/>
  </ignoredError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'Entity List 5.25.21'!$G$2:$G$4</xm:f>
          </x14:formula1>
          <xm:sqref>B26 B10 B13 B15 B17 B21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A7207-6FB5-4E76-A55D-37F365B99DE1}">
  <sheetPr>
    <tabColor rgb="FFFF99FF"/>
    <pageSetUpPr fitToPage="1"/>
  </sheetPr>
  <dimension ref="B1:DG5"/>
  <sheetViews>
    <sheetView workbookViewId="0">
      <pane xSplit="2" ySplit="1" topLeftCell="C2" activePane="bottomRight" state="frozen"/>
      <selection pane="topRight"/>
      <selection pane="bottomLeft"/>
      <selection pane="bottomRight"/>
    </sheetView>
  </sheetViews>
  <sheetFormatPr defaultColWidth="9.109375" defaultRowHeight="13.2"/>
  <cols>
    <col min="1" max="1" width="3.88671875" style="46" customWidth="1"/>
    <col min="2" max="2" width="18.33203125" style="124" bestFit="1" customWidth="1"/>
    <col min="3" max="3" width="15" style="124" bestFit="1" customWidth="1"/>
    <col min="4" max="4" width="16.33203125" style="119" customWidth="1"/>
    <col min="5" max="5" width="11.33203125" style="127" bestFit="1" customWidth="1"/>
    <col min="6" max="6" width="15.109375" style="120" bestFit="1" customWidth="1"/>
    <col min="7" max="7" width="35.44140625" style="120" bestFit="1" customWidth="1"/>
    <col min="8" max="8" width="12.88671875" style="46" bestFit="1" customWidth="1"/>
    <col min="9" max="10" width="9.109375" style="46"/>
    <col min="11" max="11" width="16.109375" style="46" bestFit="1" customWidth="1"/>
    <col min="12" max="12" width="21.44140625" style="46" bestFit="1" customWidth="1"/>
    <col min="13" max="15" width="11.33203125" style="46" bestFit="1" customWidth="1"/>
    <col min="16" max="16" width="18.5546875" style="116" bestFit="1" customWidth="1"/>
    <col min="17" max="17" width="11.44140625" style="46" bestFit="1" customWidth="1"/>
    <col min="18" max="18" width="15.6640625" style="46" bestFit="1" customWidth="1"/>
    <col min="19" max="19" width="11.33203125" style="46" bestFit="1" customWidth="1"/>
    <col min="20" max="20" width="16.5546875" style="46" bestFit="1" customWidth="1"/>
    <col min="21" max="110" width="9.109375" style="46"/>
    <col min="111" max="111" width="9.109375" style="117"/>
    <col min="112" max="112" width="70.44140625" style="46" bestFit="1" customWidth="1"/>
    <col min="113" max="16384" width="9.109375" style="46"/>
  </cols>
  <sheetData>
    <row r="1" spans="2:111">
      <c r="B1" s="112" t="s">
        <v>211</v>
      </c>
      <c r="C1" s="112" t="s">
        <v>210</v>
      </c>
      <c r="D1" s="336" t="s">
        <v>714</v>
      </c>
      <c r="E1" s="113" t="s">
        <v>209</v>
      </c>
      <c r="F1" s="114" t="s">
        <v>715</v>
      </c>
      <c r="G1" s="324" t="s">
        <v>716</v>
      </c>
      <c r="H1" s="115" t="s">
        <v>37</v>
      </c>
      <c r="I1" s="326" t="s">
        <v>38</v>
      </c>
      <c r="J1" s="326" t="s">
        <v>39</v>
      </c>
      <c r="K1" s="326" t="s">
        <v>690</v>
      </c>
      <c r="L1" s="326" t="s">
        <v>691</v>
      </c>
      <c r="M1" s="326" t="s">
        <v>41</v>
      </c>
      <c r="N1" s="326" t="s">
        <v>42</v>
      </c>
      <c r="O1" s="326" t="s">
        <v>43</v>
      </c>
      <c r="P1" s="327" t="s">
        <v>692</v>
      </c>
      <c r="Q1" s="326" t="s">
        <v>45</v>
      </c>
      <c r="R1" s="326" t="s">
        <v>47</v>
      </c>
      <c r="S1" s="326" t="s">
        <v>44</v>
      </c>
      <c r="T1" s="326" t="s">
        <v>693</v>
      </c>
    </row>
    <row r="2" spans="2:111" s="47" customFormat="1">
      <c r="B2" s="118" t="s">
        <v>213</v>
      </c>
      <c r="C2" s="118" t="s">
        <v>214</v>
      </c>
      <c r="D2" s="119" t="e">
        <f ca="1">[2]!HsSetValue(E2,"FCC","Scenario#"&amp;Q2&amp;";Years#"&amp;J2&amp;";Period#"&amp;I2&amp;";View#"&amp;R2&amp;";Entity#"&amp;H2&amp;";Data Source#"&amp;K2&amp;";Account#"&amp;F2&amp;";Intercompany#"&amp;L2&amp;";Movement#"&amp;P2&amp;";Consolidation#"&amp;T2&amp;";Custom1#"&amp;M2&amp;";Custom2#"&amp;N2&amp;";Custom3#"&amp;O2&amp;";Custom4#"&amp;S2&amp;"")</f>
        <v>#NAME?</v>
      </c>
      <c r="E2" s="277"/>
      <c r="F2" s="120" t="s">
        <v>216</v>
      </c>
      <c r="G2" s="325" t="s">
        <v>704</v>
      </c>
      <c r="H2" s="225" t="e">
        <f>VLOOKUP('Long Term Liabilities'!D3,'Entity List 5.25.21'!A:C,3,FALSE)</f>
        <v>#N/A</v>
      </c>
      <c r="I2" s="328" t="s">
        <v>765</v>
      </c>
      <c r="J2" s="329" t="s">
        <v>744</v>
      </c>
      <c r="K2" s="329" t="s">
        <v>695</v>
      </c>
      <c r="L2" s="329" t="s">
        <v>696</v>
      </c>
      <c r="M2" s="329" t="s">
        <v>697</v>
      </c>
      <c r="N2" s="329" t="s">
        <v>698</v>
      </c>
      <c r="O2" s="329" t="s">
        <v>699</v>
      </c>
      <c r="P2" s="329" t="s">
        <v>700</v>
      </c>
      <c r="Q2" s="329" t="s">
        <v>46</v>
      </c>
      <c r="R2" s="329" t="s">
        <v>701</v>
      </c>
      <c r="S2" s="329" t="s">
        <v>702</v>
      </c>
      <c r="T2" s="329" t="s">
        <v>703</v>
      </c>
      <c r="DG2" s="121"/>
    </row>
    <row r="3" spans="2:111" s="47" customFormat="1">
      <c r="B3" s="118" t="s">
        <v>213</v>
      </c>
      <c r="C3" s="118" t="s">
        <v>215</v>
      </c>
      <c r="D3" s="119" t="e">
        <f ca="1">[2]!HsSetValue(E3,"FCC","Scenario#"&amp;Q3&amp;";Years#"&amp;J3&amp;";Period#"&amp;I3&amp;";View#"&amp;R3&amp;";Entity#"&amp;H3&amp;";Data Source#"&amp;K3&amp;";Account#"&amp;F3&amp;";Intercompany#"&amp;L3&amp;";Movement#"&amp;P3&amp;";Consolidation#"&amp;T3&amp;";Custom1#"&amp;M3&amp;";Custom2#"&amp;N3&amp;";Custom3#"&amp;O3&amp;";Custom4#"&amp;S3&amp;"")</f>
        <v>#NAME?</v>
      </c>
      <c r="E3" s="122">
        <f>IF('Long Term Liabilities'!B9="Not Applicable",1,2)</f>
        <v>2</v>
      </c>
      <c r="F3" s="120" t="s">
        <v>217</v>
      </c>
      <c r="G3" s="325" t="s">
        <v>705</v>
      </c>
      <c r="H3" s="224" t="e">
        <f t="shared" ref="H3:T5" si="0">+H2</f>
        <v>#N/A</v>
      </c>
      <c r="I3" s="46" t="str">
        <f t="shared" si="0"/>
        <v>June</v>
      </c>
      <c r="J3" s="46" t="str">
        <f t="shared" si="0"/>
        <v>FY21</v>
      </c>
      <c r="K3" s="46" t="str">
        <f t="shared" si="0"/>
        <v>FCCS_Other Data</v>
      </c>
      <c r="L3" s="46" t="str">
        <f t="shared" si="0"/>
        <v>FCCS_No Intercompany</v>
      </c>
      <c r="M3" s="46" t="str">
        <f t="shared" si="0"/>
        <v>No Custom1</v>
      </c>
      <c r="N3" s="46" t="str">
        <f t="shared" si="0"/>
        <v>No Custom2</v>
      </c>
      <c r="O3" s="46" t="str">
        <f t="shared" si="0"/>
        <v>No Custom3</v>
      </c>
      <c r="P3" s="46" t="str">
        <f t="shared" si="0"/>
        <v>FCCS_No Movement</v>
      </c>
      <c r="Q3" s="46" t="str">
        <f t="shared" si="0"/>
        <v>Actual</v>
      </c>
      <c r="R3" s="46" t="str">
        <f t="shared" si="0"/>
        <v>FCCS_YTD_Input</v>
      </c>
      <c r="S3" s="46" t="str">
        <f t="shared" si="0"/>
        <v>No Custom4</v>
      </c>
      <c r="T3" s="46" t="str">
        <f t="shared" si="0"/>
        <v>FCCS_Entity Input</v>
      </c>
      <c r="DG3" s="121"/>
    </row>
    <row r="4" spans="2:111">
      <c r="B4" s="118" t="s">
        <v>213</v>
      </c>
      <c r="C4" s="118" t="s">
        <v>413</v>
      </c>
      <c r="D4" s="119" t="e">
        <f ca="1">[2]!HsSetValue(E4,"FCC","Scenario#"&amp;Q4&amp;";Years#"&amp;J4&amp;";Period#"&amp;I4&amp;";View#"&amp;R4&amp;";Entity#"&amp;H4&amp;";Data Source#"&amp;K4&amp;";Account#"&amp;F4&amp;";Intercompany#"&amp;L4&amp;";Movement#"&amp;P4&amp;";Consolidation#"&amp;T4&amp;";Custom1#"&amp;M4&amp;";Custom2#"&amp;N4&amp;";Custom3#"&amp;O4&amp;";Custom4#"&amp;S4&amp;"")</f>
        <v>#NAME?</v>
      </c>
      <c r="E4" s="122">
        <f>IF('Significant Commit - General'!B10="Not Applicable",1,2)</f>
        <v>2</v>
      </c>
      <c r="F4" s="120" t="s">
        <v>411</v>
      </c>
      <c r="G4" s="123" t="s">
        <v>706</v>
      </c>
      <c r="H4" s="224" t="e">
        <f t="shared" si="0"/>
        <v>#N/A</v>
      </c>
      <c r="I4" s="46" t="str">
        <f t="shared" si="0"/>
        <v>June</v>
      </c>
      <c r="J4" s="46" t="str">
        <f t="shared" si="0"/>
        <v>FY21</v>
      </c>
      <c r="K4" s="46" t="str">
        <f t="shared" si="0"/>
        <v>FCCS_Other Data</v>
      </c>
      <c r="L4" s="46" t="str">
        <f t="shared" si="0"/>
        <v>FCCS_No Intercompany</v>
      </c>
      <c r="M4" s="46" t="str">
        <f t="shared" si="0"/>
        <v>No Custom1</v>
      </c>
      <c r="N4" s="46" t="str">
        <f t="shared" si="0"/>
        <v>No Custom2</v>
      </c>
      <c r="O4" s="46" t="str">
        <f t="shared" si="0"/>
        <v>No Custom3</v>
      </c>
      <c r="P4" s="46" t="str">
        <f t="shared" si="0"/>
        <v>FCCS_No Movement</v>
      </c>
      <c r="Q4" s="46" t="str">
        <f t="shared" si="0"/>
        <v>Actual</v>
      </c>
      <c r="R4" s="46" t="str">
        <f t="shared" si="0"/>
        <v>FCCS_YTD_Input</v>
      </c>
      <c r="S4" s="46" t="str">
        <f t="shared" si="0"/>
        <v>No Custom4</v>
      </c>
      <c r="T4" s="46" t="str">
        <f t="shared" si="0"/>
        <v>FCCS_Entity Input</v>
      </c>
    </row>
    <row r="5" spans="2:111">
      <c r="B5" s="118" t="s">
        <v>213</v>
      </c>
      <c r="C5" s="118" t="s">
        <v>414</v>
      </c>
      <c r="D5" s="119" t="e">
        <f ca="1">[2]!HsSetValue(E5,"FCC","Scenario#"&amp;Q5&amp;";Years#"&amp;J5&amp;";Period#"&amp;I5&amp;";View#"&amp;R5&amp;";Entity#"&amp;H5&amp;";Data Source#"&amp;K5&amp;";Account#"&amp;F5&amp;";Intercompany#"&amp;L5&amp;";Movement#"&amp;P5&amp;";Consolidation#"&amp;T5&amp;";Custom1#"&amp;M5&amp;";Custom2#"&amp;N5&amp;";Custom3#"&amp;O5&amp;";Custom4#"&amp;S5&amp;"")</f>
        <v>#NAME?</v>
      </c>
      <c r="E5" s="122">
        <f>IF('Significant Commit - Specific'!B10="Not Applicable",1,2)</f>
        <v>2</v>
      </c>
      <c r="F5" s="120" t="s">
        <v>412</v>
      </c>
      <c r="G5" s="123" t="s">
        <v>707</v>
      </c>
      <c r="H5" s="224" t="e">
        <f t="shared" si="0"/>
        <v>#N/A</v>
      </c>
      <c r="I5" s="46" t="str">
        <f t="shared" si="0"/>
        <v>June</v>
      </c>
      <c r="J5" s="46" t="str">
        <f t="shared" si="0"/>
        <v>FY21</v>
      </c>
      <c r="K5" s="46" t="str">
        <f t="shared" si="0"/>
        <v>FCCS_Other Data</v>
      </c>
      <c r="L5" s="46" t="str">
        <f t="shared" si="0"/>
        <v>FCCS_No Intercompany</v>
      </c>
      <c r="M5" s="46" t="str">
        <f t="shared" si="0"/>
        <v>No Custom1</v>
      </c>
      <c r="N5" s="46" t="str">
        <f t="shared" si="0"/>
        <v>No Custom2</v>
      </c>
      <c r="O5" s="46" t="str">
        <f t="shared" si="0"/>
        <v>No Custom3</v>
      </c>
      <c r="P5" s="46" t="str">
        <f t="shared" si="0"/>
        <v>FCCS_No Movement</v>
      </c>
      <c r="Q5" s="46" t="str">
        <f t="shared" si="0"/>
        <v>Actual</v>
      </c>
      <c r="R5" s="46" t="str">
        <f t="shared" si="0"/>
        <v>FCCS_YTD_Input</v>
      </c>
      <c r="S5" s="46" t="str">
        <f t="shared" si="0"/>
        <v>No Custom4</v>
      </c>
      <c r="T5" s="46" t="str">
        <f t="shared" si="0"/>
        <v>FCCS_Entity Input</v>
      </c>
    </row>
  </sheetData>
  <sheetProtection algorithmName="SHA-512" hashValue="A1GoL9G4pkELHzCtvxdj9HTeScIV12MPrlS3UrhuI9tKNbH+I05hPvel5JJmqbzEZiYK21ukbRWmWQF81L022Q==" saltValue="upCJYHDf6xDRLQnnpvAD0g==" spinCount="100000" sheet="1" formatCells="0" formatColumns="0" formatRows="0" insertColumns="0" insertRows="0"/>
  <autoFilter ref="B1:S5" xr:uid="{07AB7027-C707-442A-B9A7-E5E634C790E4}"/>
  <dataValidations count="1">
    <dataValidation type="list" allowBlank="1" showInputMessage="1" showErrorMessage="1" sqref="DE78" xr:uid="{714BAB00-4FFE-4968-9704-5741C6A5C7EB}">
      <formula1>#REF!</formula1>
    </dataValidation>
  </dataValidations>
  <printOptions gridLines="1"/>
  <pageMargins left="0.25" right="0.25" top="0.76" bottom="0.75" header="0.3" footer="0.3"/>
  <pageSetup scale="77" orientation="landscape" r:id="rId1"/>
  <headerFooter>
    <oddFooter>&amp;L&amp;"Times New Roman,Italic"&amp;9&amp;Z&amp;F  &amp;A&amp;R&amp;"Times New Roman,Italic"&amp;9&amp;D&amp;T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M216"/>
  <sheetViews>
    <sheetView zoomScaleNormal="100" workbookViewId="0"/>
  </sheetViews>
  <sheetFormatPr defaultColWidth="9.109375" defaultRowHeight="13.2"/>
  <cols>
    <col min="1" max="1" width="11.33203125" style="45" customWidth="1"/>
    <col min="2" max="2" width="64.109375" style="45" customWidth="1"/>
    <col min="3" max="3" width="14.109375" style="45" customWidth="1"/>
    <col min="4" max="16384" width="9.109375" style="45"/>
  </cols>
  <sheetData>
    <row r="1" spans="1:13" ht="22.5" customHeight="1">
      <c r="A1" s="301" t="s">
        <v>781</v>
      </c>
      <c r="B1" s="128"/>
      <c r="C1" s="129"/>
    </row>
    <row r="2" spans="1:13" ht="15" customHeight="1">
      <c r="A2" s="273"/>
      <c r="B2" s="274"/>
      <c r="C2" s="275"/>
      <c r="G2" s="45" t="s">
        <v>492</v>
      </c>
    </row>
    <row r="3" spans="1:13" ht="15" customHeight="1">
      <c r="A3" s="302"/>
      <c r="B3" s="300"/>
      <c r="C3"/>
      <c r="G3" s="45" t="s">
        <v>493</v>
      </c>
    </row>
    <row r="4" spans="1:13" ht="15" customHeight="1">
      <c r="A4" s="302" t="s">
        <v>571</v>
      </c>
      <c r="B4" s="300" t="s">
        <v>572</v>
      </c>
      <c r="C4" t="s">
        <v>573</v>
      </c>
      <c r="E4" s="131"/>
      <c r="F4" s="131"/>
      <c r="G4" s="131" t="s">
        <v>494</v>
      </c>
    </row>
    <row r="5" spans="1:13" ht="15" customHeight="1">
      <c r="A5" s="357" t="s">
        <v>779</v>
      </c>
      <c r="B5" s="300" t="s">
        <v>574</v>
      </c>
      <c r="C5" t="s">
        <v>575</v>
      </c>
      <c r="E5" s="131"/>
      <c r="F5" s="131"/>
      <c r="G5" s="131" t="s">
        <v>281</v>
      </c>
    </row>
    <row r="6" spans="1:13" ht="15" customHeight="1">
      <c r="A6" s="357" t="s">
        <v>582</v>
      </c>
      <c r="B6" s="300" t="s">
        <v>576</v>
      </c>
      <c r="C6" t="s">
        <v>577</v>
      </c>
      <c r="D6" s="263"/>
      <c r="E6" s="131"/>
      <c r="F6" s="131"/>
      <c r="G6" s="131"/>
    </row>
    <row r="7" spans="1:13" ht="15" customHeight="1">
      <c r="A7" s="357" t="s">
        <v>583</v>
      </c>
      <c r="B7" s="300" t="s">
        <v>50</v>
      </c>
      <c r="C7" t="s">
        <v>282</v>
      </c>
      <c r="D7" s="263"/>
      <c r="E7" s="264"/>
      <c r="F7" s="264"/>
      <c r="G7" s="264"/>
      <c r="H7" s="265"/>
      <c r="I7" s="265"/>
      <c r="J7" s="265"/>
      <c r="K7" s="265"/>
      <c r="L7" s="265"/>
      <c r="M7" s="265"/>
    </row>
    <row r="8" spans="1:13" ht="15" customHeight="1">
      <c r="A8" s="357" t="s">
        <v>766</v>
      </c>
      <c r="B8" s="300" t="s">
        <v>495</v>
      </c>
      <c r="C8" t="s">
        <v>472</v>
      </c>
    </row>
    <row r="9" spans="1:13" ht="15" customHeight="1">
      <c r="A9" s="357" t="s">
        <v>218</v>
      </c>
      <c r="B9" s="300" t="s">
        <v>496</v>
      </c>
      <c r="C9" t="s">
        <v>283</v>
      </c>
    </row>
    <row r="10" spans="1:13" ht="15" customHeight="1">
      <c r="A10" s="357" t="s">
        <v>219</v>
      </c>
      <c r="B10" s="300" t="s">
        <v>497</v>
      </c>
      <c r="C10" t="s">
        <v>284</v>
      </c>
    </row>
    <row r="11" spans="1:13" ht="15" customHeight="1">
      <c r="A11" s="357" t="s">
        <v>584</v>
      </c>
      <c r="B11" s="300" t="s">
        <v>534</v>
      </c>
      <c r="C11" t="s">
        <v>285</v>
      </c>
    </row>
    <row r="12" spans="1:13" ht="15" customHeight="1">
      <c r="A12" s="357" t="s">
        <v>585</v>
      </c>
      <c r="B12" s="300" t="s">
        <v>417</v>
      </c>
      <c r="C12" t="s">
        <v>416</v>
      </c>
    </row>
    <row r="13" spans="1:13" ht="15" customHeight="1">
      <c r="A13" s="357" t="s">
        <v>586</v>
      </c>
      <c r="B13" s="300" t="s">
        <v>51</v>
      </c>
      <c r="C13" t="s">
        <v>286</v>
      </c>
    </row>
    <row r="14" spans="1:13" ht="15" customHeight="1">
      <c r="A14" s="357" t="s">
        <v>587</v>
      </c>
      <c r="B14" s="300" t="s">
        <v>52</v>
      </c>
      <c r="C14" t="s">
        <v>287</v>
      </c>
    </row>
    <row r="15" spans="1:13" ht="15" customHeight="1">
      <c r="A15" s="357" t="s">
        <v>588</v>
      </c>
      <c r="B15" s="300" t="s">
        <v>535</v>
      </c>
      <c r="C15" t="s">
        <v>288</v>
      </c>
    </row>
    <row r="16" spans="1:13" ht="15" customHeight="1">
      <c r="A16" s="357" t="s">
        <v>589</v>
      </c>
      <c r="B16" s="300" t="s">
        <v>498</v>
      </c>
      <c r="C16" t="s">
        <v>289</v>
      </c>
    </row>
    <row r="17" spans="1:3" ht="15" customHeight="1">
      <c r="A17" s="357" t="s">
        <v>590</v>
      </c>
      <c r="B17" s="300" t="s">
        <v>536</v>
      </c>
      <c r="C17" t="s">
        <v>290</v>
      </c>
    </row>
    <row r="18" spans="1:3" ht="15" customHeight="1">
      <c r="A18" s="357" t="s">
        <v>591</v>
      </c>
      <c r="B18" s="300" t="s">
        <v>54</v>
      </c>
      <c r="C18" t="s">
        <v>291</v>
      </c>
    </row>
    <row r="19" spans="1:3" ht="15" customHeight="1">
      <c r="A19" s="357" t="s">
        <v>592</v>
      </c>
      <c r="B19" s="300" t="s">
        <v>55</v>
      </c>
      <c r="C19" t="s">
        <v>292</v>
      </c>
    </row>
    <row r="20" spans="1:3" ht="15" customHeight="1">
      <c r="A20" s="357" t="s">
        <v>593</v>
      </c>
      <c r="B20" s="300" t="s">
        <v>202</v>
      </c>
      <c r="C20" t="s">
        <v>293</v>
      </c>
    </row>
    <row r="21" spans="1:3" ht="15" customHeight="1">
      <c r="A21" s="357" t="s">
        <v>594</v>
      </c>
      <c r="B21" s="300" t="s">
        <v>537</v>
      </c>
      <c r="C21" t="s">
        <v>294</v>
      </c>
    </row>
    <row r="22" spans="1:3" ht="15" customHeight="1">
      <c r="A22" s="357" t="s">
        <v>595</v>
      </c>
      <c r="B22" s="300" t="s">
        <v>538</v>
      </c>
      <c r="C22" t="s">
        <v>295</v>
      </c>
    </row>
    <row r="23" spans="1:3" ht="15" customHeight="1">
      <c r="A23" s="357" t="s">
        <v>767</v>
      </c>
      <c r="B23" s="300" t="s">
        <v>768</v>
      </c>
      <c r="C23" t="s">
        <v>296</v>
      </c>
    </row>
    <row r="24" spans="1:3" ht="15" customHeight="1">
      <c r="A24" s="357" t="s">
        <v>769</v>
      </c>
      <c r="B24" s="300" t="s">
        <v>770</v>
      </c>
      <c r="C24" t="s">
        <v>296</v>
      </c>
    </row>
    <row r="25" spans="1:3" ht="15" customHeight="1">
      <c r="A25" s="357" t="s">
        <v>596</v>
      </c>
      <c r="B25" s="300" t="s">
        <v>539</v>
      </c>
      <c r="C25" t="s">
        <v>297</v>
      </c>
    </row>
    <row r="26" spans="1:3" ht="15" customHeight="1">
      <c r="A26" s="357" t="s">
        <v>597</v>
      </c>
      <c r="B26" s="300" t="s">
        <v>58</v>
      </c>
      <c r="C26" t="s">
        <v>298</v>
      </c>
    </row>
    <row r="27" spans="1:3" ht="15" customHeight="1">
      <c r="A27" s="357" t="s">
        <v>598</v>
      </c>
      <c r="B27" s="300" t="s">
        <v>59</v>
      </c>
      <c r="C27" t="s">
        <v>299</v>
      </c>
    </row>
    <row r="28" spans="1:3" ht="15" customHeight="1">
      <c r="A28" s="357" t="s">
        <v>599</v>
      </c>
      <c r="B28" s="300" t="s">
        <v>60</v>
      </c>
      <c r="C28" t="s">
        <v>300</v>
      </c>
    </row>
    <row r="29" spans="1:3" ht="15" customHeight="1">
      <c r="A29" s="357" t="s">
        <v>600</v>
      </c>
      <c r="B29" s="300" t="s">
        <v>61</v>
      </c>
      <c r="C29" t="s">
        <v>301</v>
      </c>
    </row>
    <row r="30" spans="1:3" ht="15" customHeight="1">
      <c r="A30" s="357" t="s">
        <v>601</v>
      </c>
      <c r="B30" s="300" t="s">
        <v>481</v>
      </c>
      <c r="C30" t="s">
        <v>482</v>
      </c>
    </row>
    <row r="31" spans="1:3" ht="15" customHeight="1">
      <c r="A31" s="357" t="s">
        <v>602</v>
      </c>
      <c r="B31" s="300" t="s">
        <v>499</v>
      </c>
      <c r="C31" t="s">
        <v>302</v>
      </c>
    </row>
    <row r="32" spans="1:3" ht="15" customHeight="1">
      <c r="A32" s="357" t="s">
        <v>603</v>
      </c>
      <c r="B32" s="300" t="s">
        <v>540</v>
      </c>
      <c r="C32" t="s">
        <v>303</v>
      </c>
    </row>
    <row r="33" spans="1:3" ht="15" customHeight="1">
      <c r="A33" s="357" t="s">
        <v>604</v>
      </c>
      <c r="B33" s="300" t="s">
        <v>541</v>
      </c>
      <c r="C33" t="s">
        <v>304</v>
      </c>
    </row>
    <row r="34" spans="1:3" ht="15" customHeight="1">
      <c r="A34" s="357" t="s">
        <v>605</v>
      </c>
      <c r="B34" s="300" t="s">
        <v>542</v>
      </c>
      <c r="C34" t="s">
        <v>305</v>
      </c>
    </row>
    <row r="35" spans="1:3" ht="15" customHeight="1">
      <c r="A35" s="357" t="s">
        <v>606</v>
      </c>
      <c r="B35" s="300" t="s">
        <v>543</v>
      </c>
      <c r="C35" t="s">
        <v>306</v>
      </c>
    </row>
    <row r="36" spans="1:3" ht="15" customHeight="1">
      <c r="A36" s="357" t="s">
        <v>221</v>
      </c>
      <c r="B36" s="300" t="s">
        <v>500</v>
      </c>
      <c r="C36" t="s">
        <v>308</v>
      </c>
    </row>
    <row r="37" spans="1:3" ht="15" customHeight="1">
      <c r="A37" s="357" t="s">
        <v>220</v>
      </c>
      <c r="B37" s="300" t="s">
        <v>501</v>
      </c>
      <c r="C37" t="s">
        <v>307</v>
      </c>
    </row>
    <row r="38" spans="1:3" ht="15" customHeight="1">
      <c r="A38" s="357" t="s">
        <v>607</v>
      </c>
      <c r="B38" s="300" t="s">
        <v>68</v>
      </c>
      <c r="C38" t="s">
        <v>309</v>
      </c>
    </row>
    <row r="39" spans="1:3" ht="15" customHeight="1">
      <c r="A39" s="357" t="s">
        <v>608</v>
      </c>
      <c r="B39" s="300" t="s">
        <v>69</v>
      </c>
      <c r="C39" t="s">
        <v>310</v>
      </c>
    </row>
    <row r="40" spans="1:3" ht="15" customHeight="1">
      <c r="A40" s="357" t="s">
        <v>609</v>
      </c>
      <c r="B40" s="300" t="s">
        <v>544</v>
      </c>
      <c r="C40" t="s">
        <v>311</v>
      </c>
    </row>
    <row r="41" spans="1:3" ht="15" customHeight="1">
      <c r="A41" s="357" t="s">
        <v>610</v>
      </c>
      <c r="B41" s="300" t="s">
        <v>771</v>
      </c>
      <c r="C41" t="s">
        <v>483</v>
      </c>
    </row>
    <row r="42" spans="1:3" ht="15" customHeight="1">
      <c r="A42" s="357" t="s">
        <v>611</v>
      </c>
      <c r="B42" s="300" t="s">
        <v>545</v>
      </c>
      <c r="C42" t="s">
        <v>484</v>
      </c>
    </row>
    <row r="43" spans="1:3" ht="15" customHeight="1">
      <c r="A43" s="357" t="s">
        <v>612</v>
      </c>
      <c r="B43" s="300" t="s">
        <v>546</v>
      </c>
      <c r="C43" t="s">
        <v>485</v>
      </c>
    </row>
    <row r="44" spans="1:3" ht="15" customHeight="1">
      <c r="A44" s="357" t="s">
        <v>613</v>
      </c>
      <c r="B44" s="300" t="s">
        <v>71</v>
      </c>
      <c r="C44" t="s">
        <v>313</v>
      </c>
    </row>
    <row r="45" spans="1:3" ht="15" customHeight="1">
      <c r="A45" s="357" t="s">
        <v>614</v>
      </c>
      <c r="B45" s="300" t="s">
        <v>72</v>
      </c>
      <c r="C45" t="s">
        <v>314</v>
      </c>
    </row>
    <row r="46" spans="1:3" ht="15" customHeight="1">
      <c r="A46" s="357" t="s">
        <v>615</v>
      </c>
      <c r="B46" s="300" t="s">
        <v>73</v>
      </c>
      <c r="C46" t="s">
        <v>315</v>
      </c>
    </row>
    <row r="47" spans="1:3" ht="15" customHeight="1">
      <c r="A47" s="357" t="s">
        <v>616</v>
      </c>
      <c r="B47" s="300" t="s">
        <v>74</v>
      </c>
      <c r="C47" t="s">
        <v>316</v>
      </c>
    </row>
    <row r="48" spans="1:3" ht="15" customHeight="1">
      <c r="A48" s="357" t="s">
        <v>617</v>
      </c>
      <c r="B48" s="300" t="s">
        <v>75</v>
      </c>
      <c r="C48" t="s">
        <v>317</v>
      </c>
    </row>
    <row r="49" spans="1:3" ht="15" customHeight="1">
      <c r="A49" s="357" t="s">
        <v>618</v>
      </c>
      <c r="B49" s="300" t="s">
        <v>76</v>
      </c>
      <c r="C49" t="s">
        <v>318</v>
      </c>
    </row>
    <row r="50" spans="1:3" ht="15" customHeight="1">
      <c r="A50" s="357" t="s">
        <v>619</v>
      </c>
      <c r="B50" s="300" t="s">
        <v>77</v>
      </c>
      <c r="C50" t="s">
        <v>319</v>
      </c>
    </row>
    <row r="51" spans="1:3" ht="15" customHeight="1">
      <c r="A51" s="357" t="s">
        <v>620</v>
      </c>
      <c r="B51" s="300" t="s">
        <v>78</v>
      </c>
      <c r="C51" t="s">
        <v>320</v>
      </c>
    </row>
    <row r="52" spans="1:3" ht="15" customHeight="1">
      <c r="A52" s="357" t="s">
        <v>621</v>
      </c>
      <c r="B52" s="300" t="s">
        <v>502</v>
      </c>
      <c r="C52" t="s">
        <v>321</v>
      </c>
    </row>
    <row r="53" spans="1:3" ht="15" customHeight="1">
      <c r="A53" s="357" t="s">
        <v>622</v>
      </c>
      <c r="B53" s="300" t="s">
        <v>80</v>
      </c>
      <c r="C53" t="s">
        <v>322</v>
      </c>
    </row>
    <row r="54" spans="1:3" ht="15" customHeight="1">
      <c r="A54" s="357" t="s">
        <v>623</v>
      </c>
      <c r="B54" s="300" t="s">
        <v>81</v>
      </c>
      <c r="C54" t="s">
        <v>323</v>
      </c>
    </row>
    <row r="55" spans="1:3" ht="15" customHeight="1">
      <c r="A55" s="357" t="s">
        <v>624</v>
      </c>
      <c r="B55" s="300" t="s">
        <v>82</v>
      </c>
      <c r="C55" t="s">
        <v>324</v>
      </c>
    </row>
    <row r="56" spans="1:3" ht="15" customHeight="1">
      <c r="A56" s="357" t="s">
        <v>625</v>
      </c>
      <c r="B56" s="300" t="s">
        <v>547</v>
      </c>
      <c r="C56" t="s">
        <v>503</v>
      </c>
    </row>
    <row r="57" spans="1:3" ht="15" customHeight="1">
      <c r="A57" s="357" t="s">
        <v>626</v>
      </c>
      <c r="B57" s="300" t="s">
        <v>504</v>
      </c>
      <c r="C57" t="s">
        <v>473</v>
      </c>
    </row>
    <row r="58" spans="1:3" ht="15" customHeight="1">
      <c r="A58" s="357" t="s">
        <v>627</v>
      </c>
      <c r="B58" s="300" t="s">
        <v>83</v>
      </c>
      <c r="C58" t="s">
        <v>325</v>
      </c>
    </row>
    <row r="59" spans="1:3" ht="15" customHeight="1">
      <c r="A59" s="357" t="s">
        <v>628</v>
      </c>
      <c r="B59" s="300" t="s">
        <v>505</v>
      </c>
      <c r="C59" t="s">
        <v>327</v>
      </c>
    </row>
    <row r="60" spans="1:3" ht="15" customHeight="1">
      <c r="A60" s="357" t="s">
        <v>629</v>
      </c>
      <c r="B60" s="300" t="s">
        <v>86</v>
      </c>
      <c r="C60" t="s">
        <v>329</v>
      </c>
    </row>
    <row r="61" spans="1:3" ht="15" customHeight="1">
      <c r="A61" s="357" t="s">
        <v>772</v>
      </c>
      <c r="B61" s="300" t="s">
        <v>506</v>
      </c>
      <c r="C61" t="s">
        <v>468</v>
      </c>
    </row>
    <row r="62" spans="1:3" ht="15" customHeight="1">
      <c r="A62" s="357" t="s">
        <v>630</v>
      </c>
      <c r="B62" s="300" t="s">
        <v>507</v>
      </c>
      <c r="C62" t="s">
        <v>330</v>
      </c>
    </row>
    <row r="63" spans="1:3" ht="15" customHeight="1">
      <c r="A63" s="357" t="s">
        <v>631</v>
      </c>
      <c r="B63" s="300" t="s">
        <v>548</v>
      </c>
      <c r="C63" t="s">
        <v>331</v>
      </c>
    </row>
    <row r="64" spans="1:3" ht="15" customHeight="1">
      <c r="A64" s="357" t="s">
        <v>632</v>
      </c>
      <c r="B64" s="300" t="s">
        <v>89</v>
      </c>
      <c r="C64" t="s">
        <v>332</v>
      </c>
    </row>
    <row r="65" spans="1:3" ht="15" customHeight="1">
      <c r="A65" s="357" t="s">
        <v>633</v>
      </c>
      <c r="B65" s="300" t="s">
        <v>90</v>
      </c>
      <c r="C65" t="s">
        <v>333</v>
      </c>
    </row>
    <row r="66" spans="1:3" ht="15" customHeight="1">
      <c r="A66" s="357" t="s">
        <v>634</v>
      </c>
      <c r="B66" s="300" t="s">
        <v>91</v>
      </c>
      <c r="C66" t="s">
        <v>334</v>
      </c>
    </row>
    <row r="67" spans="1:3" ht="15" customHeight="1">
      <c r="A67" s="357" t="s">
        <v>780</v>
      </c>
      <c r="B67" s="300" t="s">
        <v>773</v>
      </c>
      <c r="C67" t="s">
        <v>774</v>
      </c>
    </row>
    <row r="68" spans="1:3" ht="15" customHeight="1">
      <c r="A68" s="357" t="s">
        <v>635</v>
      </c>
      <c r="B68" s="300" t="s">
        <v>549</v>
      </c>
      <c r="C68" t="s">
        <v>478</v>
      </c>
    </row>
    <row r="69" spans="1:3" ht="15" customHeight="1">
      <c r="A69" s="357" t="s">
        <v>636</v>
      </c>
      <c r="B69" s="300" t="s">
        <v>93</v>
      </c>
      <c r="C69" t="s">
        <v>336</v>
      </c>
    </row>
    <row r="70" spans="1:3" ht="15" customHeight="1">
      <c r="A70" s="357" t="s">
        <v>637</v>
      </c>
      <c r="B70" s="300" t="s">
        <v>94</v>
      </c>
      <c r="C70" t="s">
        <v>337</v>
      </c>
    </row>
    <row r="71" spans="1:3" ht="15" customHeight="1">
      <c r="A71" s="357" t="s">
        <v>638</v>
      </c>
      <c r="B71" s="300" t="s">
        <v>95</v>
      </c>
      <c r="C71" t="s">
        <v>338</v>
      </c>
    </row>
    <row r="72" spans="1:3" ht="15" customHeight="1">
      <c r="A72" s="357" t="s">
        <v>639</v>
      </c>
      <c r="B72" s="300" t="s">
        <v>96</v>
      </c>
      <c r="C72" t="s">
        <v>339</v>
      </c>
    </row>
    <row r="73" spans="1:3" ht="15" customHeight="1">
      <c r="A73" s="357" t="s">
        <v>640</v>
      </c>
      <c r="B73" s="300" t="s">
        <v>97</v>
      </c>
      <c r="C73" t="s">
        <v>340</v>
      </c>
    </row>
    <row r="74" spans="1:3" ht="15" customHeight="1">
      <c r="A74" s="357" t="s">
        <v>641</v>
      </c>
      <c r="B74" s="300" t="s">
        <v>98</v>
      </c>
      <c r="C74" t="s">
        <v>341</v>
      </c>
    </row>
    <row r="75" spans="1:3" ht="15" customHeight="1">
      <c r="A75" s="357" t="s">
        <v>642</v>
      </c>
      <c r="B75" s="300" t="s">
        <v>99</v>
      </c>
      <c r="C75" t="s">
        <v>342</v>
      </c>
    </row>
    <row r="76" spans="1:3" ht="15" customHeight="1">
      <c r="A76" s="357" t="s">
        <v>643</v>
      </c>
      <c r="B76" s="300" t="s">
        <v>100</v>
      </c>
      <c r="C76" t="s">
        <v>343</v>
      </c>
    </row>
    <row r="77" spans="1:3" ht="15" customHeight="1">
      <c r="A77" s="357" t="s">
        <v>644</v>
      </c>
      <c r="B77" s="300" t="s">
        <v>101</v>
      </c>
      <c r="C77" t="s">
        <v>344</v>
      </c>
    </row>
    <row r="78" spans="1:3" ht="15" customHeight="1">
      <c r="A78" s="357" t="s">
        <v>645</v>
      </c>
      <c r="B78" s="300" t="s">
        <v>102</v>
      </c>
      <c r="C78" t="s">
        <v>345</v>
      </c>
    </row>
    <row r="79" spans="1:3" ht="15" customHeight="1">
      <c r="A79" s="357" t="s">
        <v>646</v>
      </c>
      <c r="B79" s="300" t="s">
        <v>103</v>
      </c>
      <c r="C79" t="s">
        <v>346</v>
      </c>
    </row>
    <row r="80" spans="1:3" ht="15" customHeight="1">
      <c r="A80" s="357" t="s">
        <v>647</v>
      </c>
      <c r="B80" s="300" t="s">
        <v>104</v>
      </c>
      <c r="C80" t="s">
        <v>347</v>
      </c>
    </row>
    <row r="81" spans="1:5" ht="15" customHeight="1">
      <c r="A81" s="357" t="s">
        <v>648</v>
      </c>
      <c r="B81" s="300" t="s">
        <v>105</v>
      </c>
      <c r="C81" t="s">
        <v>348</v>
      </c>
    </row>
    <row r="82" spans="1:5" ht="15" customHeight="1">
      <c r="A82" s="357" t="s">
        <v>649</v>
      </c>
      <c r="B82" s="300" t="s">
        <v>106</v>
      </c>
      <c r="C82" t="s">
        <v>349</v>
      </c>
    </row>
    <row r="83" spans="1:5" ht="15" customHeight="1">
      <c r="A83" s="357" t="s">
        <v>650</v>
      </c>
      <c r="B83" s="300" t="s">
        <v>107</v>
      </c>
      <c r="C83" t="s">
        <v>350</v>
      </c>
    </row>
    <row r="84" spans="1:5" ht="15" customHeight="1">
      <c r="A84" s="357" t="s">
        <v>651</v>
      </c>
      <c r="B84" s="300" t="s">
        <v>108</v>
      </c>
      <c r="C84" t="s">
        <v>351</v>
      </c>
    </row>
    <row r="85" spans="1:5" ht="15" customHeight="1">
      <c r="A85" s="357" t="s">
        <v>652</v>
      </c>
      <c r="B85" s="300" t="s">
        <v>550</v>
      </c>
      <c r="C85" t="s">
        <v>422</v>
      </c>
    </row>
    <row r="86" spans="1:5" ht="15" customHeight="1">
      <c r="A86" s="357" t="s">
        <v>775</v>
      </c>
      <c r="B86" s="300" t="s">
        <v>551</v>
      </c>
      <c r="C86" t="s">
        <v>470</v>
      </c>
    </row>
    <row r="87" spans="1:5" ht="15" customHeight="1">
      <c r="A87" s="357" t="s">
        <v>776</v>
      </c>
      <c r="B87" s="300" t="s">
        <v>563</v>
      </c>
      <c r="C87" t="s">
        <v>474</v>
      </c>
    </row>
    <row r="88" spans="1:5" ht="15" customHeight="1">
      <c r="A88" s="357" t="s">
        <v>653</v>
      </c>
      <c r="B88" s="300" t="s">
        <v>223</v>
      </c>
      <c r="C88" t="s">
        <v>352</v>
      </c>
    </row>
    <row r="89" spans="1:5" ht="15" customHeight="1">
      <c r="A89" s="357" t="s">
        <v>654</v>
      </c>
      <c r="B89" s="300" t="s">
        <v>110</v>
      </c>
      <c r="C89" t="s">
        <v>353</v>
      </c>
    </row>
    <row r="90" spans="1:5" ht="15" customHeight="1">
      <c r="A90" s="357" t="s">
        <v>581</v>
      </c>
      <c r="B90" s="300" t="s">
        <v>111</v>
      </c>
      <c r="C90" t="s">
        <v>354</v>
      </c>
    </row>
    <row r="91" spans="1:5" ht="15" customHeight="1">
      <c r="A91" s="357" t="s">
        <v>655</v>
      </c>
      <c r="B91" s="300" t="s">
        <v>508</v>
      </c>
      <c r="C91" t="s">
        <v>355</v>
      </c>
    </row>
    <row r="92" spans="1:5" ht="15" customHeight="1">
      <c r="A92" s="357" t="s">
        <v>656</v>
      </c>
      <c r="B92" s="300" t="s">
        <v>509</v>
      </c>
      <c r="C92" t="s">
        <v>356</v>
      </c>
    </row>
    <row r="93" spans="1:5" ht="15" customHeight="1">
      <c r="A93" s="357" t="s">
        <v>657</v>
      </c>
      <c r="B93" s="300" t="s">
        <v>510</v>
      </c>
      <c r="C93" t="s">
        <v>357</v>
      </c>
    </row>
    <row r="94" spans="1:5" ht="15" customHeight="1">
      <c r="A94" s="357" t="s">
        <v>658</v>
      </c>
      <c r="B94" s="300" t="s">
        <v>511</v>
      </c>
      <c r="C94" t="s">
        <v>358</v>
      </c>
    </row>
    <row r="95" spans="1:5" ht="15" customHeight="1">
      <c r="A95" s="357" t="s">
        <v>659</v>
      </c>
      <c r="B95" s="300" t="s">
        <v>112</v>
      </c>
      <c r="C95" t="s">
        <v>359</v>
      </c>
    </row>
    <row r="96" spans="1:5" ht="15" customHeight="1">
      <c r="A96" s="357" t="s">
        <v>660</v>
      </c>
      <c r="B96" s="300" t="s">
        <v>512</v>
      </c>
      <c r="C96" t="s">
        <v>360</v>
      </c>
      <c r="D96" s="260"/>
      <c r="E96" s="260"/>
    </row>
    <row r="97" spans="1:3" ht="15" customHeight="1">
      <c r="A97" s="357" t="s">
        <v>661</v>
      </c>
      <c r="B97" s="300" t="s">
        <v>552</v>
      </c>
      <c r="C97" t="s">
        <v>361</v>
      </c>
    </row>
    <row r="98" spans="1:3" ht="15" customHeight="1">
      <c r="A98" s="357" t="s">
        <v>662</v>
      </c>
      <c r="B98" s="300" t="s">
        <v>553</v>
      </c>
      <c r="C98" t="s">
        <v>362</v>
      </c>
    </row>
    <row r="99" spans="1:3" ht="15" customHeight="1">
      <c r="A99" s="357" t="s">
        <v>663</v>
      </c>
      <c r="B99" s="300" t="s">
        <v>115</v>
      </c>
      <c r="C99" t="s">
        <v>554</v>
      </c>
    </row>
    <row r="100" spans="1:3" ht="15" customHeight="1">
      <c r="A100" s="357" t="s">
        <v>664</v>
      </c>
      <c r="B100" s="300" t="s">
        <v>555</v>
      </c>
      <c r="C100" t="s">
        <v>364</v>
      </c>
    </row>
    <row r="101" spans="1:3" ht="15" customHeight="1">
      <c r="A101" s="357" t="s">
        <v>225</v>
      </c>
      <c r="B101" s="300" t="s">
        <v>513</v>
      </c>
      <c r="C101" t="s">
        <v>366</v>
      </c>
    </row>
    <row r="102" spans="1:3" ht="15" customHeight="1">
      <c r="A102" s="357" t="s">
        <v>224</v>
      </c>
      <c r="B102" s="300" t="s">
        <v>514</v>
      </c>
      <c r="C102" t="s">
        <v>365</v>
      </c>
    </row>
    <row r="103" spans="1:3" ht="15" customHeight="1">
      <c r="A103" s="357" t="s">
        <v>665</v>
      </c>
      <c r="B103" s="300" t="s">
        <v>515</v>
      </c>
      <c r="C103" t="s">
        <v>367</v>
      </c>
    </row>
    <row r="104" spans="1:3" ht="15" customHeight="1">
      <c r="A104" s="357" t="s">
        <v>666</v>
      </c>
      <c r="B104" s="300" t="s">
        <v>556</v>
      </c>
      <c r="C104" t="s">
        <v>369</v>
      </c>
    </row>
    <row r="105" spans="1:3" ht="15" customHeight="1">
      <c r="A105" s="357" t="s">
        <v>118</v>
      </c>
      <c r="B105" s="300" t="s">
        <v>567</v>
      </c>
      <c r="C105" t="s">
        <v>370</v>
      </c>
    </row>
    <row r="106" spans="1:3" ht="15" customHeight="1">
      <c r="A106" s="357" t="s">
        <v>667</v>
      </c>
      <c r="B106" s="300" t="s">
        <v>120</v>
      </c>
      <c r="C106" t="s">
        <v>557</v>
      </c>
    </row>
    <row r="107" spans="1:3" ht="15" customHeight="1">
      <c r="A107" s="357" t="s">
        <v>668</v>
      </c>
      <c r="B107" s="300" t="s">
        <v>558</v>
      </c>
      <c r="C107" t="s">
        <v>374</v>
      </c>
    </row>
    <row r="108" spans="1:3" ht="15" customHeight="1">
      <c r="A108" s="357" t="s">
        <v>669</v>
      </c>
      <c r="B108" s="300" t="s">
        <v>578</v>
      </c>
      <c r="C108" t="s">
        <v>375</v>
      </c>
    </row>
    <row r="109" spans="1:3" ht="15" customHeight="1">
      <c r="A109" s="357" t="s">
        <v>670</v>
      </c>
      <c r="B109" s="300" t="s">
        <v>559</v>
      </c>
      <c r="C109" t="s">
        <v>376</v>
      </c>
    </row>
    <row r="110" spans="1:3" ht="15" customHeight="1">
      <c r="A110" s="357" t="s">
        <v>671</v>
      </c>
      <c r="B110" s="300" t="s">
        <v>516</v>
      </c>
      <c r="C110" t="s">
        <v>377</v>
      </c>
    </row>
    <row r="111" spans="1:3" ht="15" customHeight="1">
      <c r="A111" s="357" t="s">
        <v>672</v>
      </c>
      <c r="B111" s="300" t="s">
        <v>517</v>
      </c>
      <c r="C111" t="s">
        <v>378</v>
      </c>
    </row>
    <row r="112" spans="1:3" ht="15" customHeight="1">
      <c r="A112" s="357" t="s">
        <v>673</v>
      </c>
      <c r="B112" s="300" t="s">
        <v>518</v>
      </c>
      <c r="C112" t="s">
        <v>379</v>
      </c>
    </row>
    <row r="113" spans="1:3" ht="15" customHeight="1">
      <c r="A113" s="357" t="s">
        <v>674</v>
      </c>
      <c r="B113" s="300" t="s">
        <v>123</v>
      </c>
      <c r="C113" t="s">
        <v>560</v>
      </c>
    </row>
    <row r="114" spans="1:3" ht="15" customHeight="1">
      <c r="A114" s="357" t="s">
        <v>675</v>
      </c>
      <c r="B114" s="300" t="s">
        <v>226</v>
      </c>
      <c r="C114" t="s">
        <v>459</v>
      </c>
    </row>
    <row r="115" spans="1:3" ht="15" customHeight="1">
      <c r="A115" s="357" t="s">
        <v>676</v>
      </c>
      <c r="B115" s="300" t="s">
        <v>519</v>
      </c>
      <c r="C115" t="s">
        <v>383</v>
      </c>
    </row>
    <row r="116" spans="1:3" ht="15" customHeight="1">
      <c r="A116" s="357" t="s">
        <v>677</v>
      </c>
      <c r="B116" s="300" t="s">
        <v>520</v>
      </c>
      <c r="C116" t="s">
        <v>384</v>
      </c>
    </row>
    <row r="117" spans="1:3" ht="15" customHeight="1">
      <c r="A117" s="357" t="s">
        <v>678</v>
      </c>
      <c r="B117" s="300" t="s">
        <v>126</v>
      </c>
      <c r="C117" t="s">
        <v>387</v>
      </c>
    </row>
    <row r="118" spans="1:3" ht="15" customHeight="1">
      <c r="A118" s="357" t="s">
        <v>679</v>
      </c>
      <c r="B118" s="300" t="s">
        <v>127</v>
      </c>
      <c r="C118" t="s">
        <v>388</v>
      </c>
    </row>
    <row r="119" spans="1:3" ht="15" customHeight="1">
      <c r="A119" s="357" t="s">
        <v>680</v>
      </c>
      <c r="B119" s="300" t="s">
        <v>128</v>
      </c>
      <c r="C119" t="s">
        <v>389</v>
      </c>
    </row>
    <row r="120" spans="1:3" ht="15" customHeight="1">
      <c r="A120" s="357" t="s">
        <v>681</v>
      </c>
      <c r="B120" s="300" t="s">
        <v>129</v>
      </c>
      <c r="C120" t="s">
        <v>390</v>
      </c>
    </row>
    <row r="121" spans="1:3" ht="15" customHeight="1">
      <c r="A121" s="357" t="s">
        <v>682</v>
      </c>
      <c r="B121" s="300" t="s">
        <v>479</v>
      </c>
      <c r="C121" t="s">
        <v>561</v>
      </c>
    </row>
    <row r="122" spans="1:3" ht="15" customHeight="1">
      <c r="A122" s="357" t="s">
        <v>683</v>
      </c>
      <c r="B122" s="300" t="s">
        <v>227</v>
      </c>
      <c r="C122" t="s">
        <v>562</v>
      </c>
    </row>
    <row r="123" spans="1:3" ht="15" customHeight="1">
      <c r="A123" s="357" t="s">
        <v>684</v>
      </c>
      <c r="B123" s="300" t="s">
        <v>228</v>
      </c>
      <c r="C123" t="s">
        <v>777</v>
      </c>
    </row>
    <row r="124" spans="1:3" ht="15" customHeight="1">
      <c r="A124" s="357" t="s">
        <v>685</v>
      </c>
      <c r="B124" s="300" t="s">
        <v>521</v>
      </c>
      <c r="C124" t="s">
        <v>394</v>
      </c>
    </row>
    <row r="125" spans="1:3" ht="15" customHeight="1">
      <c r="A125" s="357" t="s">
        <v>686</v>
      </c>
      <c r="B125" s="300" t="s">
        <v>475</v>
      </c>
      <c r="C125" t="s">
        <v>564</v>
      </c>
    </row>
    <row r="126" spans="1:3" ht="15" customHeight="1">
      <c r="A126" s="357" t="s">
        <v>687</v>
      </c>
      <c r="B126" s="300" t="s">
        <v>565</v>
      </c>
      <c r="C126" t="s">
        <v>566</v>
      </c>
    </row>
    <row r="127" spans="1:3" ht="15" customHeight="1">
      <c r="A127" s="357" t="s">
        <v>688</v>
      </c>
      <c r="B127" s="300" t="s">
        <v>568</v>
      </c>
      <c r="C127" t="s">
        <v>778</v>
      </c>
    </row>
    <row r="128" spans="1:3" ht="15" customHeight="1">
      <c r="A128" s="357" t="s">
        <v>689</v>
      </c>
      <c r="B128" s="300" t="s">
        <v>569</v>
      </c>
      <c r="C128" t="s">
        <v>579</v>
      </c>
    </row>
    <row r="129" spans="1:3" ht="15" customHeight="1">
      <c r="A129" s="357" t="s">
        <v>686</v>
      </c>
      <c r="B129" s="300" t="s">
        <v>475</v>
      </c>
      <c r="C129" t="s">
        <v>564</v>
      </c>
    </row>
    <row r="130" spans="1:3" ht="15" customHeight="1">
      <c r="A130" s="357" t="s">
        <v>687</v>
      </c>
      <c r="B130" s="300" t="s">
        <v>565</v>
      </c>
      <c r="C130" t="s">
        <v>566</v>
      </c>
    </row>
    <row r="131" spans="1:3" ht="15" customHeight="1">
      <c r="A131" s="357" t="s">
        <v>688</v>
      </c>
      <c r="B131" s="300" t="s">
        <v>568</v>
      </c>
      <c r="C131" t="s">
        <v>778</v>
      </c>
    </row>
    <row r="132" spans="1:3" ht="15" customHeight="1">
      <c r="A132" s="357" t="s">
        <v>689</v>
      </c>
      <c r="B132" s="300" t="s">
        <v>569</v>
      </c>
      <c r="C132" t="s">
        <v>579</v>
      </c>
    </row>
    <row r="133" spans="1:3" ht="15" customHeight="1">
      <c r="A133" s="357"/>
      <c r="B133" s="300"/>
      <c r="C133"/>
    </row>
    <row r="134" spans="1:3" ht="15" customHeight="1">
      <c r="A134" s="130"/>
      <c r="B134" s="284"/>
      <c r="C134" s="232"/>
    </row>
    <row r="135" spans="1:3" ht="15" customHeight="1">
      <c r="A135" s="130"/>
      <c r="B135" s="284"/>
      <c r="C135" s="232"/>
    </row>
    <row r="136" spans="1:3" ht="15" customHeight="1">
      <c r="A136" s="130"/>
      <c r="B136" s="284"/>
      <c r="C136" s="232"/>
    </row>
    <row r="137" spans="1:3" ht="15" customHeight="1">
      <c r="A137" s="130"/>
      <c r="B137" s="284"/>
      <c r="C137" s="232"/>
    </row>
    <row r="138" spans="1:3" ht="15" customHeight="1">
      <c r="A138" s="130"/>
      <c r="B138" s="284"/>
      <c r="C138" s="232"/>
    </row>
    <row r="139" spans="1:3" ht="15" customHeight="1">
      <c r="A139" s="130"/>
      <c r="B139" s="284"/>
      <c r="C139" s="232"/>
    </row>
    <row r="140" spans="1:3" ht="15" customHeight="1">
      <c r="A140" s="130"/>
      <c r="B140" s="284"/>
      <c r="C140" s="232"/>
    </row>
    <row r="141" spans="1:3" ht="15" customHeight="1">
      <c r="A141" s="130"/>
      <c r="B141" s="284"/>
      <c r="C141" s="232"/>
    </row>
    <row r="142" spans="1:3" ht="15" customHeight="1">
      <c r="A142" s="130"/>
      <c r="B142" s="284"/>
      <c r="C142" s="232"/>
    </row>
    <row r="143" spans="1:3" ht="15" customHeight="1">
      <c r="A143" s="130"/>
      <c r="B143" s="284"/>
      <c r="C143" s="232"/>
    </row>
    <row r="144" spans="1:3" ht="15" customHeight="1">
      <c r="A144" s="130"/>
      <c r="B144" s="284"/>
      <c r="C144" s="232"/>
    </row>
    <row r="145" spans="1:3" ht="15" customHeight="1">
      <c r="A145" s="130"/>
      <c r="B145" s="284"/>
      <c r="C145" s="232"/>
    </row>
    <row r="146" spans="1:3" ht="15" customHeight="1">
      <c r="A146" s="130"/>
      <c r="B146" s="284"/>
      <c r="C146" s="232"/>
    </row>
    <row r="147" spans="1:3" ht="15" customHeight="1">
      <c r="A147" s="130"/>
      <c r="B147" s="285"/>
      <c r="C147" s="232"/>
    </row>
    <row r="148" spans="1:3" ht="15" customHeight="1">
      <c r="A148" s="130"/>
      <c r="B148" s="285"/>
      <c r="C148" s="261"/>
    </row>
    <row r="149" spans="1:3" ht="15" customHeight="1">
      <c r="A149" s="130"/>
      <c r="B149" s="284"/>
      <c r="C149" s="232"/>
    </row>
    <row r="150" spans="1:3" ht="15" customHeight="1">
      <c r="A150" s="130"/>
      <c r="B150" s="285"/>
      <c r="C150" s="232"/>
    </row>
    <row r="151" spans="1:3" ht="15" customHeight="1">
      <c r="A151" s="130"/>
      <c r="B151" s="284"/>
      <c r="C151" s="232"/>
    </row>
    <row r="152" spans="1:3" ht="15" customHeight="1">
      <c r="A152" s="130"/>
      <c r="B152" s="285"/>
      <c r="C152" s="232"/>
    </row>
    <row r="153" spans="1:3" ht="15" customHeight="1">
      <c r="A153" s="130"/>
      <c r="B153" s="284"/>
      <c r="C153" s="232"/>
    </row>
    <row r="154" spans="1:3" ht="15" customHeight="1">
      <c r="A154" s="130"/>
      <c r="B154" s="284"/>
      <c r="C154" s="232"/>
    </row>
    <row r="155" spans="1:3" ht="15" customHeight="1">
      <c r="A155" s="130"/>
      <c r="B155" s="284"/>
      <c r="C155" s="232"/>
    </row>
    <row r="156" spans="1:3" ht="15" customHeight="1">
      <c r="A156" s="130"/>
      <c r="B156" s="284"/>
      <c r="C156" s="232"/>
    </row>
    <row r="157" spans="1:3" ht="15" customHeight="1">
      <c r="A157" s="130"/>
      <c r="B157" s="284"/>
      <c r="C157" s="232"/>
    </row>
    <row r="158" spans="1:3" ht="15" customHeight="1">
      <c r="A158" s="130"/>
      <c r="B158" s="284"/>
      <c r="C158" s="232"/>
    </row>
    <row r="159" spans="1:3" ht="15" customHeight="1">
      <c r="A159" s="130"/>
      <c r="B159" s="284"/>
      <c r="C159" s="232"/>
    </row>
    <row r="160" spans="1:3" ht="15" customHeight="1">
      <c r="A160" s="130"/>
      <c r="B160" s="284"/>
      <c r="C160" s="232"/>
    </row>
    <row r="161" spans="1:3" ht="15" customHeight="1">
      <c r="A161" s="130"/>
      <c r="B161" s="284"/>
      <c r="C161" s="232"/>
    </row>
    <row r="162" spans="1:3" ht="15" customHeight="1">
      <c r="A162" s="130"/>
      <c r="B162" s="284"/>
      <c r="C162" s="232"/>
    </row>
    <row r="163" spans="1:3" ht="15" customHeight="1">
      <c r="A163" s="130"/>
      <c r="B163" s="284"/>
      <c r="C163" s="262"/>
    </row>
    <row r="164" spans="1:3" ht="15" customHeight="1">
      <c r="A164" s="130"/>
      <c r="B164" s="284"/>
      <c r="C164" s="232"/>
    </row>
    <row r="165" spans="1:3" ht="15" customHeight="1">
      <c r="A165" s="130"/>
      <c r="B165" s="284"/>
      <c r="C165" s="232"/>
    </row>
    <row r="166" spans="1:3" ht="15" customHeight="1">
      <c r="A166" s="130"/>
      <c r="B166" s="284"/>
      <c r="C166" s="262"/>
    </row>
    <row r="167" spans="1:3" ht="15" customHeight="1">
      <c r="A167" s="130"/>
      <c r="B167" s="284"/>
      <c r="C167" s="232"/>
    </row>
    <row r="168" spans="1:3" ht="15" customHeight="1">
      <c r="A168" s="130"/>
      <c r="B168" s="284"/>
      <c r="C168" s="262"/>
    </row>
    <row r="169" spans="1:3" ht="15" customHeight="1">
      <c r="A169" s="130"/>
      <c r="B169" s="284"/>
      <c r="C169" s="232"/>
    </row>
    <row r="170" spans="1:3" ht="15" customHeight="1">
      <c r="A170" s="130"/>
      <c r="B170" s="284"/>
      <c r="C170" s="262"/>
    </row>
    <row r="171" spans="1:3" ht="15" customHeight="1">
      <c r="A171" s="130"/>
      <c r="B171" s="284"/>
      <c r="C171" s="232"/>
    </row>
    <row r="172" spans="1:3" ht="15" customHeight="1">
      <c r="A172" s="130"/>
      <c r="B172" s="284"/>
      <c r="C172" s="262"/>
    </row>
    <row r="173" spans="1:3" ht="15" customHeight="1">
      <c r="A173" s="130"/>
      <c r="B173" s="284"/>
      <c r="C173" s="262"/>
    </row>
    <row r="174" spans="1:3" ht="15" customHeight="1">
      <c r="A174"/>
      <c r="B174" s="286"/>
      <c r="C174"/>
    </row>
    <row r="175" spans="1:3" ht="15" customHeight="1">
      <c r="A175"/>
      <c r="B175" s="286"/>
      <c r="C175"/>
    </row>
    <row r="176" spans="1:3" ht="15.6">
      <c r="A176"/>
      <c r="B176" s="286"/>
      <c r="C176"/>
    </row>
    <row r="177" spans="1:3" ht="15.6">
      <c r="A177"/>
      <c r="B177" s="286"/>
      <c r="C177"/>
    </row>
    <row r="178" spans="1:3">
      <c r="A178" s="130"/>
      <c r="C178" s="262"/>
    </row>
    <row r="179" spans="1:3">
      <c r="A179" s="130"/>
      <c r="C179" s="262"/>
    </row>
    <row r="180" spans="1:3">
      <c r="A180" s="130"/>
      <c r="C180" s="262"/>
    </row>
    <row r="181" spans="1:3">
      <c r="A181" s="130"/>
      <c r="C181" s="262"/>
    </row>
    <row r="182" spans="1:3">
      <c r="A182" s="130"/>
      <c r="C182" s="262"/>
    </row>
    <row r="183" spans="1:3">
      <c r="A183" s="130"/>
      <c r="C183" s="262"/>
    </row>
    <row r="184" spans="1:3">
      <c r="A184" s="130"/>
      <c r="C184" s="262"/>
    </row>
    <row r="185" spans="1:3">
      <c r="A185" s="130"/>
      <c r="C185" s="262"/>
    </row>
    <row r="186" spans="1:3">
      <c r="A186" s="130"/>
      <c r="C186" s="262"/>
    </row>
    <row r="187" spans="1:3">
      <c r="A187" s="130"/>
      <c r="C187" s="262"/>
    </row>
    <row r="188" spans="1:3">
      <c r="A188" s="130"/>
      <c r="C188" s="261"/>
    </row>
    <row r="189" spans="1:3">
      <c r="A189" s="130"/>
      <c r="C189" s="262"/>
    </row>
    <row r="190" spans="1:3">
      <c r="A190" s="130"/>
      <c r="C190" s="262"/>
    </row>
    <row r="191" spans="1:3">
      <c r="A191" s="130"/>
      <c r="C191" s="262"/>
    </row>
    <row r="192" spans="1:3">
      <c r="A192" s="130"/>
      <c r="C192" s="262"/>
    </row>
    <row r="193" spans="1:3">
      <c r="A193" s="130"/>
      <c r="C193" s="262"/>
    </row>
    <row r="194" spans="1:3">
      <c r="A194" s="130"/>
      <c r="C194" s="262"/>
    </row>
    <row r="195" spans="1:3">
      <c r="A195" s="130"/>
      <c r="C195" s="262"/>
    </row>
    <row r="196" spans="1:3">
      <c r="A196" s="130"/>
      <c r="C196" s="262"/>
    </row>
    <row r="197" spans="1:3">
      <c r="A197" s="130"/>
      <c r="C197" s="262"/>
    </row>
    <row r="198" spans="1:3">
      <c r="A198" s="130"/>
      <c r="C198" s="262"/>
    </row>
    <row r="199" spans="1:3">
      <c r="A199" s="130"/>
      <c r="C199" s="262"/>
    </row>
    <row r="200" spans="1:3">
      <c r="A200" s="130"/>
      <c r="C200" s="262"/>
    </row>
    <row r="201" spans="1:3">
      <c r="A201" s="130"/>
      <c r="C201" s="262"/>
    </row>
    <row r="202" spans="1:3">
      <c r="A202" s="130"/>
      <c r="C202" s="262"/>
    </row>
    <row r="203" spans="1:3">
      <c r="A203" s="130"/>
      <c r="C203" s="262"/>
    </row>
    <row r="204" spans="1:3">
      <c r="A204" s="130"/>
      <c r="C204" s="262"/>
    </row>
    <row r="205" spans="1:3">
      <c r="A205" s="130"/>
      <c r="C205" s="262"/>
    </row>
    <row r="206" spans="1:3">
      <c r="A206" s="130"/>
      <c r="C206" s="262"/>
    </row>
    <row r="207" spans="1:3">
      <c r="A207" s="130"/>
      <c r="C207" s="262"/>
    </row>
    <row r="208" spans="1:3">
      <c r="A208" s="130"/>
      <c r="C208" s="262"/>
    </row>
    <row r="209" spans="1:3">
      <c r="A209" s="130"/>
      <c r="C209" s="262"/>
    </row>
    <row r="210" spans="1:3">
      <c r="A210" s="130"/>
      <c r="C210" s="262"/>
    </row>
    <row r="211" spans="1:3">
      <c r="A211" s="130"/>
      <c r="C211" s="262"/>
    </row>
    <row r="212" spans="1:3">
      <c r="A212" s="130"/>
      <c r="C212" s="262"/>
    </row>
    <row r="213" spans="1:3">
      <c r="A213" s="130"/>
      <c r="C213" s="262"/>
    </row>
    <row r="214" spans="1:3">
      <c r="A214" s="130"/>
      <c r="C214" s="262"/>
    </row>
    <row r="215" spans="1:3">
      <c r="A215" s="130"/>
      <c r="C215" s="262"/>
    </row>
    <row r="216" spans="1:3">
      <c r="A216" s="130"/>
      <c r="C216" s="262"/>
    </row>
  </sheetData>
  <sheetProtection algorithmName="SHA-512" hashValue="VofsANGMX1g+ZUyVcDqo0M+X5Cap+nc2wt78/iXYg37zd5qXhOjzDmx9imzzBuGpHP5U04fntpCed5FVV4gFrA==" saltValue="Bzyf6Dn003+kUovAWYNzlg==" spinCount="100000" sheet="1" formatCells="0" formatColumns="0" formatRows="0" insertColumns="0" insertRows="0"/>
  <pageMargins left="0.45" right="0.45" top="0.75" bottom="0.75" header="0.3" footer="0.3"/>
  <pageSetup scale="77" fitToHeight="2" orientation="portrait" r:id="rId1"/>
  <headerFooter>
    <oddFooter>&amp;L&amp;"Times New Roman,Italic"&amp;9&amp;Z&amp;F  &amp;A&amp;R&amp;"Times New Roman,Italic"&amp;9&amp;D&amp;T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pageSetUpPr fitToPage="1"/>
  </sheetPr>
  <dimension ref="A1:M66"/>
  <sheetViews>
    <sheetView showGridLines="0" tabSelected="1" zoomScale="91" zoomScaleNormal="91" workbookViewId="0">
      <selection activeCell="A2" sqref="A2"/>
    </sheetView>
  </sheetViews>
  <sheetFormatPr defaultColWidth="9.109375" defaultRowHeight="15.6"/>
  <cols>
    <col min="1" max="1" width="17.6640625" style="2" customWidth="1"/>
    <col min="2" max="2" width="6.109375" style="4" customWidth="1"/>
    <col min="3" max="3" width="101.44140625" style="3" customWidth="1"/>
    <col min="4" max="4" width="2.6640625" style="4" customWidth="1"/>
    <col min="5" max="6" width="9.109375" style="4"/>
    <col min="7" max="11" width="11.6640625" style="4" customWidth="1"/>
    <col min="12" max="12" width="9.88671875" style="4" customWidth="1"/>
    <col min="13" max="16384" width="9.109375" style="4"/>
  </cols>
  <sheetData>
    <row r="1" spans="1:13" s="22" customFormat="1" ht="19.5" customHeight="1">
      <c r="A1" s="20"/>
      <c r="B1" s="21"/>
      <c r="C1" s="21"/>
    </row>
    <row r="2" spans="1:13" ht="17.399999999999999">
      <c r="A2" s="15" t="s">
        <v>9</v>
      </c>
      <c r="B2" s="16"/>
      <c r="C2" s="257" t="s">
        <v>15</v>
      </c>
    </row>
    <row r="3" spans="1:13" ht="6.75" customHeight="1">
      <c r="A3" s="304"/>
      <c r="B3" s="305"/>
      <c r="C3" s="306"/>
      <c r="D3" s="307"/>
    </row>
    <row r="4" spans="1:13">
      <c r="A4" s="308" t="s">
        <v>11</v>
      </c>
      <c r="B4" s="309"/>
      <c r="C4" s="358">
        <v>44449</v>
      </c>
      <c r="D4" s="358"/>
    </row>
    <row r="5" spans="1:13" s="22" customFormat="1">
      <c r="A5" s="20"/>
      <c r="B5" s="21"/>
      <c r="C5" s="21"/>
    </row>
    <row r="6" spans="1:13" ht="46.8">
      <c r="A6" s="5" t="s">
        <v>34</v>
      </c>
      <c r="B6" s="6"/>
      <c r="C6" s="23" t="s">
        <v>463</v>
      </c>
      <c r="D6" s="23"/>
      <c r="E6" s="150"/>
    </row>
    <row r="7" spans="1:13">
      <c r="A7" s="5"/>
      <c r="B7" s="6"/>
      <c r="C7" s="10"/>
    </row>
    <row r="8" spans="1:13" ht="46.8">
      <c r="A8" s="5" t="s">
        <v>12</v>
      </c>
      <c r="B8" s="6"/>
      <c r="C8" s="19" t="s">
        <v>764</v>
      </c>
    </row>
    <row r="9" spans="1:13" ht="17.25" customHeight="1">
      <c r="A9" s="5"/>
      <c r="B9" s="6"/>
    </row>
    <row r="10" spans="1:13" ht="78">
      <c r="A10" s="5" t="s">
        <v>10</v>
      </c>
      <c r="B10" s="6"/>
      <c r="C10" s="111" t="s">
        <v>763</v>
      </c>
      <c r="D10" s="9"/>
      <c r="E10" s="9"/>
      <c r="F10" s="9"/>
      <c r="G10" s="9"/>
      <c r="H10" s="9"/>
      <c r="I10" s="9"/>
      <c r="J10" s="9"/>
      <c r="K10" s="9"/>
      <c r="L10" s="9"/>
      <c r="M10" s="9"/>
    </row>
    <row r="11" spans="1:13" ht="9" customHeight="1">
      <c r="A11" s="5"/>
      <c r="B11" s="6"/>
    </row>
    <row r="12" spans="1:13" ht="43.2">
      <c r="A12" s="17" t="s">
        <v>19</v>
      </c>
      <c r="B12" s="6"/>
      <c r="C12" s="8" t="s">
        <v>530</v>
      </c>
    </row>
    <row r="13" spans="1:13">
      <c r="A13" s="5"/>
      <c r="B13" s="6"/>
      <c r="C13" s="11" t="s">
        <v>208</v>
      </c>
    </row>
    <row r="14" spans="1:13">
      <c r="A14" s="5"/>
      <c r="B14" s="6"/>
      <c r="C14" s="11" t="s">
        <v>3</v>
      </c>
    </row>
    <row r="15" spans="1:13">
      <c r="A15" s="5"/>
      <c r="B15" s="6"/>
      <c r="C15" s="11" t="s">
        <v>4</v>
      </c>
    </row>
    <row r="16" spans="1:13">
      <c r="A16" s="5"/>
      <c r="B16" s="6"/>
      <c r="C16" s="11"/>
    </row>
    <row r="17" spans="1:11">
      <c r="A17" s="5"/>
      <c r="B17" s="6"/>
      <c r="C17" s="8" t="s">
        <v>20</v>
      </c>
    </row>
    <row r="18" spans="1:11">
      <c r="A18" s="5"/>
      <c r="B18" s="6"/>
      <c r="C18" s="11" t="s">
        <v>21</v>
      </c>
    </row>
    <row r="19" spans="1:11">
      <c r="A19" s="5"/>
      <c r="B19" s="6"/>
      <c r="C19" s="11"/>
    </row>
    <row r="20" spans="1:11" ht="31.2">
      <c r="A20" s="5" t="s">
        <v>427</v>
      </c>
      <c r="B20" s="6"/>
      <c r="C20" s="149" t="s">
        <v>442</v>
      </c>
    </row>
    <row r="21" spans="1:11">
      <c r="A21" s="5"/>
      <c r="B21" s="6"/>
      <c r="C21" s="303" t="s">
        <v>580</v>
      </c>
    </row>
    <row r="22" spans="1:11">
      <c r="A22" s="5"/>
      <c r="B22" s="6"/>
      <c r="C22" s="303"/>
    </row>
    <row r="23" spans="1:11" s="296" customFormat="1">
      <c r="A23" s="293" t="s">
        <v>13</v>
      </c>
      <c r="B23" s="294"/>
      <c r="C23" s="295" t="s">
        <v>531</v>
      </c>
    </row>
    <row r="24" spans="1:11" s="296" customFormat="1">
      <c r="A24" s="293"/>
      <c r="B24" s="294"/>
      <c r="C24" s="297" t="s">
        <v>532</v>
      </c>
    </row>
    <row r="25" spans="1:11" s="296" customFormat="1">
      <c r="A25" s="293"/>
      <c r="B25" s="294"/>
      <c r="C25" s="298" t="s">
        <v>762</v>
      </c>
    </row>
    <row r="26" spans="1:11">
      <c r="A26" s="5"/>
      <c r="B26" s="6"/>
      <c r="C26" s="11"/>
    </row>
    <row r="27" spans="1:11" ht="31.2">
      <c r="A27" s="5" t="s">
        <v>16</v>
      </c>
      <c r="C27" s="12" t="s">
        <v>570</v>
      </c>
      <c r="D27" s="7"/>
      <c r="E27" s="7"/>
      <c r="F27" s="7"/>
      <c r="G27" s="7"/>
      <c r="H27" s="7"/>
      <c r="I27" s="7"/>
      <c r="J27" s="7"/>
      <c r="K27" s="7"/>
    </row>
    <row r="28" spans="1:11" ht="117" customHeight="1">
      <c r="A28" s="4"/>
      <c r="C28" s="24" t="s">
        <v>22</v>
      </c>
      <c r="D28" s="7"/>
      <c r="E28" s="7"/>
      <c r="F28" s="7"/>
      <c r="G28" s="7"/>
      <c r="H28" s="7"/>
      <c r="I28" s="7"/>
      <c r="J28" s="7"/>
      <c r="K28" s="7"/>
    </row>
    <row r="29" spans="1:11" s="22" customFormat="1">
      <c r="A29" s="20"/>
      <c r="B29" s="21"/>
      <c r="C29" s="21"/>
    </row>
    <row r="30" spans="1:11">
      <c r="A30" s="5" t="s">
        <v>14</v>
      </c>
      <c r="D30" s="13"/>
      <c r="E30" s="13"/>
      <c r="F30" s="13"/>
      <c r="G30" s="13"/>
      <c r="H30" s="13"/>
      <c r="I30" s="13"/>
      <c r="J30" s="13"/>
      <c r="K30" s="13"/>
    </row>
    <row r="31" spans="1:11" ht="37.5" customHeight="1">
      <c r="A31" s="19" t="s">
        <v>27</v>
      </c>
      <c r="B31" s="14" t="s">
        <v>5</v>
      </c>
      <c r="C31" s="2" t="s">
        <v>428</v>
      </c>
      <c r="D31" s="13"/>
      <c r="E31" s="13"/>
      <c r="F31" s="13"/>
      <c r="G31" s="13"/>
      <c r="H31" s="13"/>
      <c r="I31" s="13"/>
      <c r="J31" s="13"/>
      <c r="K31" s="13"/>
    </row>
    <row r="32" spans="1:11" ht="17.25" customHeight="1">
      <c r="A32" s="19"/>
      <c r="B32" s="14"/>
      <c r="C32" s="2"/>
      <c r="D32" s="13"/>
      <c r="E32" s="13"/>
      <c r="F32" s="13"/>
      <c r="G32" s="13"/>
      <c r="H32" s="13"/>
      <c r="I32" s="13"/>
      <c r="J32" s="13"/>
      <c r="K32" s="13"/>
    </row>
    <row r="33" spans="1:11" ht="45.75" customHeight="1">
      <c r="A33" s="19" t="s">
        <v>201</v>
      </c>
      <c r="B33" s="14"/>
      <c r="C33" s="250" t="s">
        <v>464</v>
      </c>
      <c r="D33" s="13"/>
      <c r="E33" s="13"/>
      <c r="F33" s="13"/>
      <c r="G33" s="13"/>
      <c r="H33" s="13"/>
      <c r="I33" s="13"/>
      <c r="J33" s="13"/>
      <c r="K33" s="13"/>
    </row>
    <row r="34" spans="1:11" ht="6" customHeight="1">
      <c r="A34" s="19"/>
      <c r="B34" s="14"/>
      <c r="C34" s="2"/>
      <c r="D34" s="13"/>
      <c r="E34" s="13"/>
      <c r="F34" s="13"/>
      <c r="G34" s="13"/>
      <c r="H34" s="13"/>
      <c r="I34" s="13"/>
      <c r="J34" s="13"/>
      <c r="K34" s="13"/>
    </row>
    <row r="35" spans="1:11">
      <c r="A35" s="19" t="s">
        <v>205</v>
      </c>
      <c r="B35" s="14"/>
      <c r="D35" s="13"/>
      <c r="E35" s="13"/>
      <c r="F35" s="13"/>
      <c r="G35" s="13"/>
      <c r="H35" s="13"/>
      <c r="I35" s="13"/>
      <c r="J35" s="13"/>
      <c r="K35" s="13"/>
    </row>
    <row r="36" spans="1:11" ht="124.5" customHeight="1">
      <c r="A36" s="18" t="s">
        <v>25</v>
      </c>
      <c r="B36" s="14" t="s">
        <v>5</v>
      </c>
      <c r="C36" s="24" t="s">
        <v>444</v>
      </c>
      <c r="D36" s="7"/>
      <c r="E36" s="7"/>
      <c r="F36" s="7"/>
      <c r="G36" s="7"/>
      <c r="H36" s="7"/>
      <c r="I36" s="7"/>
      <c r="J36" s="7"/>
      <c r="K36" s="7"/>
    </row>
    <row r="37" spans="1:11">
      <c r="A37" s="18"/>
      <c r="B37" s="14"/>
      <c r="C37" s="24"/>
      <c r="D37" s="7"/>
      <c r="E37" s="7"/>
      <c r="F37" s="7"/>
      <c r="G37" s="7"/>
      <c r="H37" s="7"/>
      <c r="I37" s="7"/>
      <c r="J37" s="7"/>
      <c r="K37" s="7"/>
    </row>
    <row r="38" spans="1:11" ht="52.5" customHeight="1">
      <c r="A38" s="18" t="s">
        <v>26</v>
      </c>
      <c r="B38" s="14" t="s">
        <v>5</v>
      </c>
      <c r="C38" s="24" t="s">
        <v>35</v>
      </c>
    </row>
    <row r="39" spans="1:11">
      <c r="C39" s="251" t="s">
        <v>238</v>
      </c>
    </row>
    <row r="41" spans="1:11" ht="31.2">
      <c r="A41" s="19" t="s">
        <v>277</v>
      </c>
      <c r="C41" s="2" t="s">
        <v>147</v>
      </c>
    </row>
    <row r="44" spans="1:11">
      <c r="A44" s="151"/>
      <c r="B44" s="55" t="s">
        <v>253</v>
      </c>
      <c r="C44" s="56"/>
    </row>
    <row r="45" spans="1:11">
      <c r="A45" s="151"/>
      <c r="B45" s="57"/>
      <c r="C45" s="56"/>
    </row>
    <row r="46" spans="1:11" ht="62.4">
      <c r="A46" s="58"/>
      <c r="B46" s="26"/>
      <c r="C46" s="59" t="s">
        <v>239</v>
      </c>
    </row>
    <row r="47" spans="1:11">
      <c r="A47" s="151"/>
      <c r="B47" s="26"/>
      <c r="C47" s="59"/>
    </row>
    <row r="48" spans="1:11">
      <c r="A48" s="151"/>
      <c r="B48" s="26"/>
      <c r="C48" s="60" t="s">
        <v>240</v>
      </c>
    </row>
    <row r="49" spans="1:3">
      <c r="A49" s="151"/>
      <c r="B49" s="26"/>
      <c r="C49" s="60" t="s">
        <v>241</v>
      </c>
    </row>
    <row r="50" spans="1:3">
      <c r="A50" s="151"/>
      <c r="B50" s="26"/>
      <c r="C50" s="60" t="s">
        <v>242</v>
      </c>
    </row>
    <row r="51" spans="1:3">
      <c r="A51" s="151"/>
      <c r="B51" s="26"/>
      <c r="C51" s="61" t="s">
        <v>243</v>
      </c>
    </row>
    <row r="52" spans="1:3">
      <c r="A52" s="151"/>
      <c r="B52" s="26"/>
      <c r="C52" s="61" t="s">
        <v>244</v>
      </c>
    </row>
    <row r="53" spans="1:3">
      <c r="A53" s="151"/>
      <c r="B53" s="26"/>
      <c r="C53" s="61"/>
    </row>
    <row r="54" spans="1:3">
      <c r="A54" s="151"/>
      <c r="B54" s="26"/>
      <c r="C54" s="62" t="s">
        <v>395</v>
      </c>
    </row>
    <row r="55" spans="1:3" ht="46.8">
      <c r="A55" s="151"/>
      <c r="B55" s="26"/>
      <c r="C55" s="59" t="s">
        <v>245</v>
      </c>
    </row>
    <row r="56" spans="1:3">
      <c r="A56" s="151"/>
      <c r="B56" s="26"/>
      <c r="C56" s="59"/>
    </row>
    <row r="57" spans="1:3" ht="46.8">
      <c r="A57" s="151"/>
      <c r="B57" s="26"/>
      <c r="C57" s="63" t="s">
        <v>246</v>
      </c>
    </row>
    <row r="58" spans="1:3">
      <c r="A58" s="151"/>
      <c r="B58" s="26"/>
      <c r="C58" s="18"/>
    </row>
    <row r="59" spans="1:3">
      <c r="A59" s="19" t="s">
        <v>275</v>
      </c>
      <c r="B59" s="26"/>
      <c r="C59" s="64" t="s">
        <v>247</v>
      </c>
    </row>
    <row r="60" spans="1:3">
      <c r="A60" s="151"/>
      <c r="B60" s="26"/>
      <c r="C60" s="26" t="s">
        <v>248</v>
      </c>
    </row>
    <row r="61" spans="1:3">
      <c r="A61" s="151"/>
      <c r="B61" s="26"/>
      <c r="C61" s="26"/>
    </row>
    <row r="62" spans="1:3" ht="31.2">
      <c r="A62" s="151"/>
      <c r="B62" s="26"/>
      <c r="C62" s="65" t="s">
        <v>249</v>
      </c>
    </row>
    <row r="63" spans="1:3" ht="46.8">
      <c r="A63" s="151"/>
      <c r="B63" s="26"/>
      <c r="C63" s="65" t="s">
        <v>250</v>
      </c>
    </row>
    <row r="64" spans="1:3">
      <c r="A64" s="151"/>
      <c r="B64" s="26"/>
      <c r="C64" s="65"/>
    </row>
    <row r="65" spans="1:3">
      <c r="A65" s="19" t="s">
        <v>276</v>
      </c>
      <c r="B65" s="26"/>
      <c r="C65" s="64" t="s">
        <v>251</v>
      </c>
    </row>
    <row r="66" spans="1:3">
      <c r="A66" s="152"/>
      <c r="B66" s="26"/>
      <c r="C66" s="59" t="s">
        <v>252</v>
      </c>
    </row>
  </sheetData>
  <sheetProtection algorithmName="SHA-512" hashValue="KTw++7dGoePIvjIk0K8/3ioAMnWUpnzk14aYAXEBM8MCQZrHgJk8TVjxg/z6kJdEaXVpymK9xhtom1u104oLwg==" saltValue="H3Gmmi4Qi94mAhN3V+TmnA==" spinCount="100000" sheet="1" formatCells="0" formatColumns="0" formatRows="0" insertColumns="0" insertRows="0"/>
  <mergeCells count="1">
    <mergeCell ref="C4:D4"/>
  </mergeCells>
  <phoneticPr fontId="0" type="noConversion"/>
  <hyperlinks>
    <hyperlink ref="C24" r:id="rId1" xr:uid="{00000000-0004-0000-0100-000000000000}"/>
    <hyperlink ref="C21" r:id="rId2" xr:uid="{69BFB2B2-60D4-454A-91A6-6F0A87EF23BC}"/>
  </hyperlinks>
  <pageMargins left="0.35" right="0.45" top="0.99929999999999997" bottom="0.75" header="0.35" footer="0.5"/>
  <pageSetup scale="80" fitToHeight="0" orientation="portrait" r:id="rId3"/>
  <headerFooter>
    <oddHeader>&amp;L&amp;G&amp;C&amp;"Arial,Bold"&amp;12
&amp;R&amp;K002060 &amp;"Times New Roman,Bold"&amp;12 2020 ACFR Information</oddHeader>
    <oddFooter>&amp;L&amp;"Times New Roman,Italic"&amp;8Page &amp;P of &amp;N
&amp;Z&amp;F&amp;&amp;[Tab]&amp;R&amp;"Times New Roman,Italic"&amp;8&amp;D &amp;T</oddFooter>
  </headerFooter>
  <rowBreaks count="1" manualBreakCount="1">
    <brk id="28" max="2" man="1"/>
  </rowBreaks>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151"/>
  <sheetViews>
    <sheetView zoomScaleNormal="100" workbookViewId="0">
      <selection activeCell="D3" sqref="D3:F3"/>
    </sheetView>
  </sheetViews>
  <sheetFormatPr defaultColWidth="9.109375" defaultRowHeight="13.2" outlineLevelRow="1"/>
  <cols>
    <col min="1" max="1" width="7.44140625" style="159" customWidth="1"/>
    <col min="2" max="2" width="8.33203125" style="153" customWidth="1"/>
    <col min="3" max="3" width="9.109375" style="153"/>
    <col min="4" max="4" width="2" style="153" customWidth="1"/>
    <col min="5" max="5" width="29.44140625" style="153" customWidth="1"/>
    <col min="6" max="6" width="15.44140625" style="153" customWidth="1"/>
    <col min="7" max="7" width="14.6640625" style="153" customWidth="1"/>
    <col min="8" max="8" width="15.44140625" style="153" customWidth="1"/>
    <col min="9" max="9" width="15.88671875" style="153" customWidth="1"/>
    <col min="10" max="10" width="15.44140625" style="153" customWidth="1"/>
    <col min="11" max="11" width="14.6640625" style="153" customWidth="1"/>
    <col min="12" max="12" width="2" style="153" customWidth="1"/>
    <col min="13" max="16384" width="9.109375" style="153"/>
  </cols>
  <sheetData>
    <row r="1" spans="1:12" ht="17.399999999999999">
      <c r="A1" s="258" t="s">
        <v>15</v>
      </c>
    </row>
    <row r="3" spans="1:12" s="155" customFormat="1" ht="15" customHeight="1">
      <c r="A3" s="53" t="s">
        <v>33</v>
      </c>
      <c r="B3" s="154" t="s">
        <v>229</v>
      </c>
      <c r="C3" s="154"/>
      <c r="D3" s="366"/>
      <c r="E3" s="366"/>
      <c r="F3" s="366"/>
      <c r="H3" s="271" t="s">
        <v>453</v>
      </c>
      <c r="I3" s="272"/>
      <c r="K3" s="154"/>
    </row>
    <row r="4" spans="1:12" s="155" customFormat="1" ht="15" customHeight="1">
      <c r="A4" s="156"/>
      <c r="B4" s="154" t="s">
        <v>230</v>
      </c>
      <c r="C4" s="154"/>
      <c r="D4" s="367" t="e">
        <f>VLOOKUP(D3,'Entity List 5.25.21'!A:B,2,FALSE)</f>
        <v>#N/A</v>
      </c>
      <c r="E4" s="367"/>
      <c r="F4" s="367"/>
      <c r="H4" s="195"/>
      <c r="K4" s="154"/>
    </row>
    <row r="5" spans="1:12" s="155" customFormat="1" ht="18" customHeight="1">
      <c r="A5" s="156"/>
      <c r="B5" s="157" t="s">
        <v>231</v>
      </c>
      <c r="C5" s="154"/>
      <c r="D5" s="368"/>
      <c r="E5" s="368"/>
      <c r="F5" s="368"/>
      <c r="J5" s="153"/>
    </row>
    <row r="6" spans="1:12" s="155" customFormat="1" ht="14.25" customHeight="1">
      <c r="A6" s="156"/>
      <c r="B6" s="157" t="s">
        <v>232</v>
      </c>
      <c r="C6" s="154"/>
      <c r="D6" s="359"/>
      <c r="E6" s="359"/>
      <c r="F6" s="359"/>
      <c r="H6" s="155" t="s">
        <v>5</v>
      </c>
    </row>
    <row r="7" spans="1:12" s="155" customFormat="1" ht="15.75" customHeight="1">
      <c r="A7" s="158"/>
      <c r="B7" s="157" t="s">
        <v>415</v>
      </c>
      <c r="C7" s="154"/>
      <c r="D7" s="360"/>
      <c r="E7" s="359"/>
      <c r="F7" s="359"/>
    </row>
    <row r="8" spans="1:12" ht="18" customHeight="1" thickBot="1">
      <c r="C8" s="160"/>
      <c r="D8" s="160"/>
      <c r="E8" s="160"/>
      <c r="F8" s="160"/>
      <c r="G8" s="160"/>
      <c r="H8" s="160"/>
      <c r="I8" s="160"/>
      <c r="J8" s="160"/>
      <c r="K8" s="161"/>
    </row>
    <row r="9" spans="1:12" ht="16.2" thickBot="1">
      <c r="A9" s="53" t="s">
        <v>200</v>
      </c>
      <c r="B9" s="361"/>
      <c r="C9" s="362"/>
      <c r="D9" s="162" t="s">
        <v>206</v>
      </c>
      <c r="E9" s="160"/>
      <c r="F9" s="160"/>
      <c r="G9" s="160"/>
      <c r="H9" s="160"/>
      <c r="I9" s="160"/>
      <c r="J9" s="160"/>
      <c r="K9" s="161"/>
    </row>
    <row r="10" spans="1:12" ht="18" customHeight="1">
      <c r="C10" s="160"/>
      <c r="D10" s="160"/>
      <c r="E10" s="160"/>
      <c r="F10" s="160"/>
      <c r="G10" s="160"/>
      <c r="H10" s="160"/>
      <c r="I10" s="160"/>
      <c r="J10" s="160"/>
      <c r="K10" s="161"/>
    </row>
    <row r="11" spans="1:12" ht="15.6">
      <c r="A11" s="53" t="s">
        <v>204</v>
      </c>
      <c r="E11" s="163"/>
      <c r="F11" s="363"/>
      <c r="G11" s="364"/>
      <c r="H11" s="364"/>
      <c r="I11" s="364"/>
      <c r="J11" s="364"/>
      <c r="K11" s="365"/>
      <c r="L11" s="163"/>
    </row>
    <row r="12" spans="1:12" ht="45.6">
      <c r="F12" s="164" t="s">
        <v>6</v>
      </c>
      <c r="G12" s="165" t="s">
        <v>448</v>
      </c>
      <c r="H12" s="165" t="s">
        <v>449</v>
      </c>
      <c r="I12" s="165" t="s">
        <v>450</v>
      </c>
      <c r="J12" s="165" t="s">
        <v>28</v>
      </c>
      <c r="K12" s="164" t="s">
        <v>7</v>
      </c>
      <c r="L12" s="163"/>
    </row>
    <row r="13" spans="1:12">
      <c r="A13" s="166" t="s">
        <v>8</v>
      </c>
      <c r="F13" s="171"/>
      <c r="G13" s="167"/>
      <c r="H13" s="167"/>
      <c r="I13" s="167"/>
      <c r="J13" s="167"/>
      <c r="K13" s="168"/>
    </row>
    <row r="14" spans="1:12">
      <c r="F14" s="171"/>
      <c r="G14" s="169"/>
      <c r="H14" s="169"/>
      <c r="I14" s="169"/>
      <c r="J14" s="167"/>
      <c r="K14" s="170"/>
    </row>
    <row r="15" spans="1:12" ht="15.6">
      <c r="A15" s="54">
        <v>1</v>
      </c>
      <c r="B15" s="153" t="s">
        <v>451</v>
      </c>
      <c r="F15" s="171" t="e">
        <f>VLOOKUP($D$3,'beg bal'!$C$19:$X$172,5,FALSE)</f>
        <v>#N/A</v>
      </c>
      <c r="G15" s="173">
        <v>0</v>
      </c>
      <c r="H15" s="172">
        <v>0</v>
      </c>
      <c r="I15" s="173">
        <v>0</v>
      </c>
      <c r="J15" s="174" t="e">
        <f>SUM(F15:I15)</f>
        <v>#N/A</v>
      </c>
      <c r="K15" s="175">
        <v>0</v>
      </c>
    </row>
    <row r="16" spans="1:12" ht="13.8" thickBot="1">
      <c r="B16" s="176" t="s">
        <v>443</v>
      </c>
      <c r="F16" s="350"/>
      <c r="G16" s="177"/>
      <c r="H16" s="177"/>
      <c r="I16" s="177"/>
      <c r="J16" s="178"/>
      <c r="K16" s="179"/>
    </row>
    <row r="17" spans="1:11" ht="13.8" thickTop="1">
      <c r="F17" s="171"/>
      <c r="G17" s="173"/>
      <c r="H17" s="180"/>
      <c r="I17" s="180"/>
      <c r="J17" s="167"/>
      <c r="K17" s="170"/>
    </row>
    <row r="18" spans="1:11" ht="15.6">
      <c r="A18" s="54">
        <v>2</v>
      </c>
      <c r="B18" s="181" t="s">
        <v>18</v>
      </c>
      <c r="F18" s="171"/>
      <c r="G18" s="173"/>
      <c r="H18" s="180"/>
      <c r="I18" s="180"/>
      <c r="J18" s="167"/>
      <c r="K18" s="170"/>
    </row>
    <row r="19" spans="1:11" ht="15.6">
      <c r="A19" s="54"/>
      <c r="F19" s="171"/>
      <c r="G19" s="173"/>
      <c r="H19" s="180"/>
      <c r="I19" s="180"/>
      <c r="J19" s="167"/>
      <c r="K19" s="170"/>
    </row>
    <row r="20" spans="1:11">
      <c r="B20" s="153" t="s">
        <v>49</v>
      </c>
      <c r="F20" s="171" t="e">
        <f>VLOOKUP($D$3,'beg bal'!$C$20:$X$172,7,FALSE)</f>
        <v>#N/A</v>
      </c>
      <c r="G20" s="173">
        <v>0</v>
      </c>
      <c r="H20" s="172">
        <v>0</v>
      </c>
      <c r="I20" s="173">
        <v>0</v>
      </c>
      <c r="J20" s="174" t="e">
        <f>SUM(F20:I20)</f>
        <v>#N/A</v>
      </c>
      <c r="K20" s="175">
        <v>0</v>
      </c>
    </row>
    <row r="21" spans="1:11">
      <c r="F21" s="171"/>
      <c r="G21" s="173"/>
      <c r="H21" s="180"/>
      <c r="I21" s="180"/>
      <c r="J21" s="167"/>
      <c r="K21" s="170"/>
    </row>
    <row r="22" spans="1:11">
      <c r="F22" s="171"/>
      <c r="G22" s="173"/>
      <c r="H22" s="180"/>
      <c r="I22" s="180"/>
      <c r="J22" s="167"/>
      <c r="K22" s="170"/>
    </row>
    <row r="23" spans="1:11">
      <c r="B23" s="153" t="s">
        <v>155</v>
      </c>
      <c r="F23" s="171" t="e">
        <f>VLOOKUP($D$3,'beg bal'!$C$19:$X$172,8,FALSE)</f>
        <v>#N/A</v>
      </c>
      <c r="G23" s="173">
        <v>0</v>
      </c>
      <c r="H23" s="172">
        <v>0</v>
      </c>
      <c r="I23" s="173">
        <v>0</v>
      </c>
      <c r="J23" s="174" t="e">
        <f>SUM(F23:I23)</f>
        <v>#N/A</v>
      </c>
      <c r="K23" s="175">
        <v>0</v>
      </c>
    </row>
    <row r="24" spans="1:11">
      <c r="F24" s="171"/>
      <c r="G24" s="173"/>
      <c r="H24" s="180"/>
      <c r="I24" s="180"/>
      <c r="J24" s="167"/>
      <c r="K24" s="170"/>
    </row>
    <row r="25" spans="1:11">
      <c r="F25" s="171"/>
      <c r="G25" s="173"/>
      <c r="H25" s="180"/>
      <c r="I25" s="180"/>
      <c r="J25" s="167"/>
      <c r="K25" s="170"/>
    </row>
    <row r="26" spans="1:11">
      <c r="B26" s="153" t="s">
        <v>192</v>
      </c>
      <c r="F26" s="171" t="e">
        <f>VLOOKUP($D$3,'beg bal'!$C$19:$X$172,11,FALSE)</f>
        <v>#N/A</v>
      </c>
      <c r="G26" s="173">
        <v>0</v>
      </c>
      <c r="H26" s="182">
        <v>0</v>
      </c>
      <c r="I26" s="173">
        <v>0</v>
      </c>
      <c r="J26" s="183" t="e">
        <f>SUM(F26:I26)</f>
        <v>#N/A</v>
      </c>
      <c r="K26" s="184">
        <v>0</v>
      </c>
    </row>
    <row r="27" spans="1:11">
      <c r="F27" s="171"/>
      <c r="G27" s="173"/>
      <c r="H27" s="180"/>
      <c r="I27" s="180"/>
      <c r="J27" s="167"/>
      <c r="K27" s="170"/>
    </row>
    <row r="28" spans="1:11">
      <c r="F28" s="171"/>
      <c r="G28" s="173"/>
      <c r="H28" s="180"/>
      <c r="I28" s="180"/>
      <c r="J28" s="167"/>
      <c r="K28" s="170"/>
    </row>
    <row r="29" spans="1:11">
      <c r="B29" s="153" t="s">
        <v>2</v>
      </c>
      <c r="F29" s="171" t="e">
        <f>VLOOKUP($D$3,'beg bal'!$C$19:$X$172,10,FALSE)</f>
        <v>#N/A</v>
      </c>
      <c r="G29" s="173">
        <v>0</v>
      </c>
      <c r="H29" s="172">
        <v>0</v>
      </c>
      <c r="I29" s="173">
        <v>0</v>
      </c>
      <c r="J29" s="174" t="e">
        <f>SUM(F29:I29)</f>
        <v>#N/A</v>
      </c>
      <c r="K29" s="175">
        <v>0</v>
      </c>
    </row>
    <row r="30" spans="1:11" hidden="1" outlineLevel="1">
      <c r="F30" s="171"/>
      <c r="G30" s="173"/>
      <c r="H30" s="180"/>
      <c r="I30" s="180"/>
      <c r="J30" s="167"/>
      <c r="K30" s="170"/>
    </row>
    <row r="31" spans="1:11" hidden="1" outlineLevel="1">
      <c r="F31" s="171"/>
      <c r="G31" s="173"/>
      <c r="H31" s="180"/>
      <c r="I31" s="180"/>
      <c r="J31" s="167"/>
      <c r="K31" s="170"/>
    </row>
    <row r="32" spans="1:11" hidden="1" outlineLevel="1">
      <c r="B32" s="153" t="s">
        <v>197</v>
      </c>
      <c r="F32" s="171" t="e">
        <f>VLOOKUP($D$3,'beg bal'!$C$19:$X$172,17,FALSE)</f>
        <v>#N/A</v>
      </c>
      <c r="G32" s="173">
        <v>0</v>
      </c>
      <c r="H32" s="182">
        <v>0</v>
      </c>
      <c r="I32" s="173">
        <v>0</v>
      </c>
      <c r="J32" s="174" t="e">
        <f>SUM(F32:I32)</f>
        <v>#N/A</v>
      </c>
      <c r="K32" s="175">
        <v>0</v>
      </c>
    </row>
    <row r="33" spans="2:11" collapsed="1">
      <c r="F33" s="171"/>
      <c r="G33" s="173"/>
      <c r="H33" s="180"/>
      <c r="I33" s="180"/>
      <c r="J33" s="167"/>
      <c r="K33" s="170"/>
    </row>
    <row r="34" spans="2:11">
      <c r="F34" s="171"/>
      <c r="G34" s="173"/>
      <c r="H34" s="180"/>
      <c r="I34" s="180"/>
      <c r="J34" s="167"/>
      <c r="K34" s="170"/>
    </row>
    <row r="35" spans="2:11">
      <c r="B35" s="153" t="s">
        <v>193</v>
      </c>
      <c r="F35" s="171" t="e">
        <f>VLOOKUP($D$3,'beg bal'!$C$19:$X$172,12,FALSE)</f>
        <v>#N/A</v>
      </c>
      <c r="G35" s="173">
        <v>0</v>
      </c>
      <c r="H35" s="182">
        <v>0</v>
      </c>
      <c r="I35" s="173">
        <v>0</v>
      </c>
      <c r="J35" s="174" t="e">
        <f>SUM(F35:I35)</f>
        <v>#N/A</v>
      </c>
      <c r="K35" s="175">
        <v>0</v>
      </c>
    </row>
    <row r="36" spans="2:11">
      <c r="F36" s="171"/>
      <c r="G36" s="173"/>
      <c r="H36" s="180"/>
      <c r="I36" s="180"/>
      <c r="J36" s="167"/>
      <c r="K36" s="170"/>
    </row>
    <row r="37" spans="2:11">
      <c r="F37" s="171"/>
      <c r="G37" s="173"/>
      <c r="H37" s="180"/>
      <c r="I37" s="180"/>
      <c r="J37" s="167"/>
      <c r="K37" s="170"/>
    </row>
    <row r="38" spans="2:11">
      <c r="B38" s="153" t="s">
        <v>198</v>
      </c>
      <c r="F38" s="171" t="e">
        <f>VLOOKUP($D$3,'beg bal'!$C$19:$X$172,19,FALSE)</f>
        <v>#N/A</v>
      </c>
      <c r="G38" s="173">
        <v>0</v>
      </c>
      <c r="H38" s="182">
        <v>0</v>
      </c>
      <c r="I38" s="173">
        <v>0</v>
      </c>
      <c r="J38" s="174" t="e">
        <f>SUM(F38:I38)</f>
        <v>#N/A</v>
      </c>
      <c r="K38" s="175">
        <v>0</v>
      </c>
    </row>
    <row r="39" spans="2:11">
      <c r="F39" s="171"/>
      <c r="G39" s="173"/>
      <c r="H39" s="180"/>
      <c r="I39" s="180"/>
      <c r="J39" s="167"/>
      <c r="K39" s="170"/>
    </row>
    <row r="40" spans="2:11">
      <c r="F40" s="171"/>
      <c r="G40" s="173"/>
      <c r="H40" s="180"/>
      <c r="I40" s="180"/>
      <c r="J40" s="167"/>
      <c r="K40" s="170"/>
    </row>
    <row r="41" spans="2:11">
      <c r="B41" s="153" t="s">
        <v>195</v>
      </c>
      <c r="F41" s="171" t="e">
        <f>VLOOKUP($D$3,'beg bal'!$C$19:$X$172,18,FALSE)</f>
        <v>#N/A</v>
      </c>
      <c r="G41" s="173">
        <v>0</v>
      </c>
      <c r="H41" s="182">
        <v>0</v>
      </c>
      <c r="I41" s="173">
        <v>0</v>
      </c>
      <c r="J41" s="174" t="e">
        <f>SUM(F41:I41)</f>
        <v>#N/A</v>
      </c>
      <c r="K41" s="175">
        <v>0</v>
      </c>
    </row>
    <row r="42" spans="2:11">
      <c r="F42" s="171"/>
      <c r="G42" s="173"/>
      <c r="H42" s="180"/>
      <c r="I42" s="180"/>
      <c r="J42" s="167"/>
      <c r="K42" s="170"/>
    </row>
    <row r="43" spans="2:11">
      <c r="F43" s="171"/>
      <c r="G43" s="173"/>
      <c r="H43" s="180"/>
      <c r="I43" s="180"/>
      <c r="J43" s="167"/>
      <c r="K43" s="170"/>
    </row>
    <row r="44" spans="2:11">
      <c r="B44" s="153" t="s">
        <v>17</v>
      </c>
      <c r="F44" s="171" t="e">
        <f>VLOOKUP($D$3,'beg bal'!$C$19:$X$172,21,FALSE)</f>
        <v>#N/A</v>
      </c>
      <c r="G44" s="173">
        <v>0</v>
      </c>
      <c r="H44" s="172">
        <v>0</v>
      </c>
      <c r="I44" s="173">
        <v>0</v>
      </c>
      <c r="J44" s="174" t="e">
        <f>SUM(F44:I44)</f>
        <v>#N/A</v>
      </c>
      <c r="K44" s="175">
        <v>0</v>
      </c>
    </row>
    <row r="45" spans="2:11">
      <c r="C45" s="153" t="s">
        <v>29</v>
      </c>
      <c r="F45" s="171"/>
      <c r="G45" s="352"/>
      <c r="H45" s="169"/>
      <c r="I45" s="169"/>
      <c r="J45" s="167"/>
      <c r="K45" s="170"/>
    </row>
    <row r="46" spans="2:11">
      <c r="F46" s="171"/>
      <c r="G46" s="352"/>
      <c r="H46" s="169"/>
      <c r="I46" s="169"/>
      <c r="J46" s="167"/>
      <c r="K46" s="170"/>
    </row>
    <row r="47" spans="2:11">
      <c r="F47" s="171"/>
      <c r="G47" s="352"/>
      <c r="H47" s="169"/>
      <c r="I47" s="169"/>
      <c r="K47" s="170"/>
    </row>
    <row r="48" spans="2:11">
      <c r="F48" s="351"/>
      <c r="G48" s="353"/>
      <c r="H48" s="185"/>
      <c r="I48" s="185"/>
      <c r="K48" s="186"/>
    </row>
    <row r="49" spans="1:14" ht="13.8" thickBot="1">
      <c r="B49" s="153" t="s">
        <v>24</v>
      </c>
      <c r="F49" s="187" t="e">
        <f>F44+F41+F38+F35+F29+F26+F23+F20</f>
        <v>#N/A</v>
      </c>
      <c r="G49" s="189">
        <f>SUM(G20:G46)</f>
        <v>0</v>
      </c>
      <c r="H49" s="188">
        <f>SUM(H20:H46)</f>
        <v>0</v>
      </c>
      <c r="I49" s="189">
        <f>SUM(I20:I46)</f>
        <v>0</v>
      </c>
      <c r="J49" s="188" t="e">
        <f>IF(ROUND(SUM(J20+J23+J26+J29+J35+J38+J41+J44),2)=ROUND(SUM(F49:I49),2),ROUND(SUM(F49:I49),2),"err")</f>
        <v>#N/A</v>
      </c>
      <c r="K49" s="190">
        <f>SUM(K20:K46)</f>
        <v>0</v>
      </c>
    </row>
    <row r="50" spans="1:14" ht="13.8" thickTop="1"/>
    <row r="51" spans="1:14">
      <c r="A51" s="191" t="s">
        <v>31</v>
      </c>
      <c r="B51" s="153" t="s">
        <v>32</v>
      </c>
    </row>
    <row r="52" spans="1:14">
      <c r="B52" s="159"/>
      <c r="C52" s="159"/>
      <c r="D52" s="159"/>
      <c r="E52" s="159"/>
      <c r="F52" s="192"/>
      <c r="G52" s="159"/>
      <c r="H52" s="159"/>
      <c r="I52" s="159"/>
      <c r="J52" s="159"/>
      <c r="K52" s="159"/>
      <c r="L52" s="159"/>
      <c r="M52" s="159"/>
      <c r="N52" s="159"/>
    </row>
    <row r="53" spans="1:14">
      <c r="B53" s="159"/>
      <c r="C53" s="159"/>
      <c r="D53" s="159"/>
      <c r="E53" s="159"/>
      <c r="F53" s="192"/>
      <c r="G53" s="159"/>
      <c r="H53" s="159"/>
      <c r="I53" s="159"/>
      <c r="J53" s="159"/>
      <c r="K53" s="159"/>
      <c r="L53" s="159"/>
      <c r="M53" s="159"/>
      <c r="N53" s="159"/>
    </row>
    <row r="54" spans="1:14" ht="15.6">
      <c r="A54" s="193" t="s">
        <v>30</v>
      </c>
      <c r="B54" s="153" t="s">
        <v>23</v>
      </c>
      <c r="F54" s="192"/>
    </row>
    <row r="55" spans="1:14">
      <c r="B55" s="159"/>
      <c r="C55" s="159"/>
      <c r="D55" s="159"/>
      <c r="E55" s="159"/>
      <c r="F55" s="192"/>
      <c r="G55" s="159"/>
      <c r="H55" s="159"/>
      <c r="I55" s="159"/>
      <c r="J55" s="159"/>
      <c r="K55" s="159"/>
      <c r="L55" s="159"/>
      <c r="M55" s="159"/>
      <c r="N55" s="159"/>
    </row>
    <row r="56" spans="1:14" s="159" customFormat="1">
      <c r="F56" s="194"/>
    </row>
    <row r="57" spans="1:14" s="159" customFormat="1">
      <c r="F57" s="192"/>
    </row>
    <row r="58" spans="1:14">
      <c r="B58" s="159"/>
      <c r="C58" s="159"/>
      <c r="D58" s="159"/>
      <c r="E58" s="159"/>
      <c r="F58" s="192"/>
      <c r="G58" s="159"/>
      <c r="H58" s="159"/>
      <c r="I58" s="159"/>
      <c r="J58" s="159"/>
      <c r="K58" s="159"/>
      <c r="L58" s="159"/>
      <c r="M58" s="159"/>
      <c r="N58" s="159"/>
    </row>
    <row r="59" spans="1:14" s="159" customFormat="1">
      <c r="F59" s="192"/>
    </row>
    <row r="60" spans="1:14" s="159" customFormat="1">
      <c r="F60" s="153"/>
    </row>
    <row r="61" spans="1:14" s="159" customFormat="1">
      <c r="F61" s="153"/>
    </row>
    <row r="62" spans="1:14" s="159" customFormat="1">
      <c r="F62" s="153"/>
    </row>
    <row r="63" spans="1:14" s="159" customFormat="1">
      <c r="F63" s="153"/>
    </row>
    <row r="64" spans="1:14" s="159" customFormat="1">
      <c r="F64" s="153"/>
    </row>
    <row r="65" spans="6:6" s="159" customFormat="1">
      <c r="F65" s="153"/>
    </row>
    <row r="66" spans="6:6" s="159" customFormat="1">
      <c r="F66" s="153"/>
    </row>
    <row r="67" spans="6:6" s="159" customFormat="1">
      <c r="F67" s="153"/>
    </row>
    <row r="68" spans="6:6" s="159" customFormat="1">
      <c r="F68" s="153"/>
    </row>
    <row r="69" spans="6:6" s="159" customFormat="1">
      <c r="F69" s="153"/>
    </row>
    <row r="70" spans="6:6" s="159" customFormat="1">
      <c r="F70" s="153"/>
    </row>
    <row r="71" spans="6:6" s="159" customFormat="1">
      <c r="F71" s="153"/>
    </row>
    <row r="72" spans="6:6" s="159" customFormat="1">
      <c r="F72" s="153"/>
    </row>
    <row r="73" spans="6:6" s="159" customFormat="1">
      <c r="F73" s="153"/>
    </row>
    <row r="74" spans="6:6" s="159" customFormat="1">
      <c r="F74" s="153"/>
    </row>
    <row r="75" spans="6:6" s="159" customFormat="1">
      <c r="F75" s="153"/>
    </row>
    <row r="76" spans="6:6" s="159" customFormat="1">
      <c r="F76" s="153"/>
    </row>
    <row r="77" spans="6:6" s="159" customFormat="1">
      <c r="F77" s="153"/>
    </row>
    <row r="78" spans="6:6" s="159" customFormat="1">
      <c r="F78" s="153"/>
    </row>
    <row r="79" spans="6:6" s="159" customFormat="1">
      <c r="F79" s="153"/>
    </row>
    <row r="80" spans="6:6" s="159" customFormat="1">
      <c r="F80" s="153"/>
    </row>
    <row r="81" s="159" customFormat="1"/>
    <row r="82" s="159" customFormat="1"/>
    <row r="83" s="159" customFormat="1"/>
    <row r="84" s="159" customFormat="1"/>
    <row r="85" s="159" customFormat="1"/>
    <row r="86" s="159" customFormat="1"/>
    <row r="87" s="159" customFormat="1"/>
    <row r="88" s="159" customFormat="1"/>
    <row r="89" s="159" customFormat="1"/>
    <row r="90" s="159" customFormat="1"/>
    <row r="91" s="159" customFormat="1"/>
    <row r="92" s="159" customFormat="1"/>
    <row r="93" s="159" customFormat="1"/>
    <row r="94" s="159" customFormat="1"/>
    <row r="95" s="159" customFormat="1"/>
    <row r="96" s="159" customFormat="1"/>
    <row r="97" s="159" customFormat="1"/>
    <row r="98" s="159" customFormat="1"/>
    <row r="99" s="159" customFormat="1"/>
    <row r="100" s="159" customFormat="1"/>
    <row r="101" s="159" customFormat="1"/>
    <row r="102" s="159" customFormat="1"/>
    <row r="103" s="159" customFormat="1"/>
    <row r="104" s="159" customFormat="1"/>
    <row r="105" s="159" customFormat="1"/>
    <row r="106" s="159" customFormat="1"/>
    <row r="107" s="159" customFormat="1"/>
    <row r="108" s="159" customFormat="1"/>
    <row r="109" s="159" customFormat="1"/>
    <row r="110" s="159" customFormat="1"/>
    <row r="111" s="159" customFormat="1"/>
    <row r="112" s="159" customFormat="1"/>
    <row r="113" s="159" customFormat="1"/>
    <row r="114" s="159" customFormat="1"/>
    <row r="115" s="159" customFormat="1"/>
    <row r="116" s="159" customFormat="1"/>
    <row r="117" s="159" customFormat="1"/>
    <row r="118" s="159" customFormat="1"/>
    <row r="119" s="159" customFormat="1"/>
    <row r="120" s="159" customFormat="1"/>
    <row r="121" s="159" customFormat="1"/>
    <row r="122" s="159" customFormat="1"/>
    <row r="123" s="159" customFormat="1"/>
    <row r="124" s="159" customFormat="1"/>
    <row r="125" s="159" customFormat="1"/>
    <row r="126" s="159" customFormat="1"/>
    <row r="127" s="159" customFormat="1"/>
    <row r="128" s="159" customFormat="1"/>
    <row r="129" s="159" customFormat="1"/>
    <row r="130" s="159" customFormat="1"/>
    <row r="131" s="159" customFormat="1"/>
    <row r="132" s="159" customFormat="1"/>
    <row r="133" s="159" customFormat="1"/>
    <row r="134" s="159" customFormat="1"/>
    <row r="135" s="159" customFormat="1"/>
    <row r="136" s="159" customFormat="1"/>
    <row r="137" s="159" customFormat="1"/>
    <row r="138" s="159" customFormat="1"/>
    <row r="139" s="159" customFormat="1"/>
    <row r="140" s="159" customFormat="1"/>
    <row r="141" s="159" customFormat="1"/>
    <row r="142" s="159" customFormat="1"/>
    <row r="143" s="159" customFormat="1"/>
    <row r="144" s="159" customFormat="1"/>
    <row r="145" s="159" customFormat="1"/>
    <row r="146" s="159" customFormat="1"/>
    <row r="147" s="159" customFormat="1"/>
    <row r="148" s="159" customFormat="1"/>
    <row r="149" s="159" customFormat="1"/>
    <row r="150" s="159" customFormat="1"/>
    <row r="151" s="159" customFormat="1"/>
  </sheetData>
  <sheetProtection algorithmName="SHA-512" hashValue="rlmLEaTPrIOkTscKE2j6G4dxFY4uRBm5qbYtdIxIctM4c8STXyNj3nJElY+A+OgtvYjtzS1RhCg1jpoPlbImvw==" saltValue="tzrNsjSXOqY8e9FdADry1A==" spinCount="100000" sheet="1" formatCells="0" formatColumns="0" formatRows="0" insertColumns="0" insertRows="0" autoFilter="0"/>
  <mergeCells count="7">
    <mergeCell ref="D6:F6"/>
    <mergeCell ref="D7:F7"/>
    <mergeCell ref="B9:C9"/>
    <mergeCell ref="F11:K11"/>
    <mergeCell ref="D3:F3"/>
    <mergeCell ref="D4:F4"/>
    <mergeCell ref="D5:F5"/>
  </mergeCells>
  <phoneticPr fontId="0" type="noConversion"/>
  <pageMargins left="0.35" right="0.45" top="0.99929999999999997" bottom="0.75" header="0.35" footer="0.5"/>
  <pageSetup scale="65" orientation="portrait" r:id="rId1"/>
  <headerFooter>
    <oddHeader>&amp;L&amp;G&amp;C&amp;"Arial,Bold"&amp;12
&amp;R&amp;K002060 &amp;"Times New Roman,Bold"&amp;12 2020 ACFR Information</oddHeader>
    <oddFooter>&amp;L&amp;"Times New Roman,Italic"&amp;9Page &amp;P of &amp;N
&amp;Z&amp;F&amp;&amp;[Tab]&amp;R&amp;"Times New Roman,Italic"&amp;9&amp;D &amp;T</oddFooter>
  </headerFooter>
  <ignoredErrors>
    <ignoredError sqref="D4" evalError="1"/>
    <ignoredError sqref="J49" 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'Entity List 5.25.21'!$G$5:$H$5</xm:f>
          </x14:formula1>
          <xm:sqref>B9:C9</xm:sqref>
        </x14:dataValidation>
        <x14:dataValidation type="list" allowBlank="1" showInputMessage="1" showErrorMessage="1" xr:uid="{00000000-0002-0000-0200-000001000000}">
          <x14:formula1>
            <xm:f>'Entity List 5.25.21'!$A$5:$A$133</xm:f>
          </x14:formula1>
          <xm:sqref>D3:F3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B18"/>
  <sheetViews>
    <sheetView zoomScaleNormal="100" workbookViewId="0">
      <selection activeCell="D19" sqref="D19:M19"/>
    </sheetView>
  </sheetViews>
  <sheetFormatPr defaultColWidth="9.109375" defaultRowHeight="13.2"/>
  <cols>
    <col min="1" max="1" width="9.109375" style="196"/>
    <col min="2" max="2" width="22.109375" style="196" bestFit="1" customWidth="1"/>
    <col min="3" max="3" width="30.6640625" style="196" customWidth="1"/>
    <col min="4" max="7" width="20.6640625" style="196" customWidth="1"/>
    <col min="8" max="53" width="9.109375" style="196"/>
    <col min="54" max="54" width="0" style="196" hidden="1" customWidth="1"/>
    <col min="55" max="16384" width="9.109375" style="196"/>
  </cols>
  <sheetData>
    <row r="1" spans="1:54" ht="17.399999999999999">
      <c r="A1" s="53" t="s">
        <v>278</v>
      </c>
      <c r="B1" s="299" t="s">
        <v>134</v>
      </c>
    </row>
    <row r="3" spans="1:54" ht="15.6">
      <c r="B3" s="197"/>
    </row>
    <row r="5" spans="1:54" ht="15.6">
      <c r="B5" s="198" t="s">
        <v>37</v>
      </c>
      <c r="C5" s="48" t="e">
        <f>+'Long Term Liabilities'!D3&amp;" "&amp;'Long Term Liabilities'!D4</f>
        <v>#N/A</v>
      </c>
      <c r="D5" s="213"/>
      <c r="F5" s="281" t="s">
        <v>465</v>
      </c>
      <c r="G5" s="282"/>
    </row>
    <row r="6" spans="1:54" ht="13.8">
      <c r="F6" s="281" t="s">
        <v>466</v>
      </c>
      <c r="G6" s="282"/>
    </row>
    <row r="7" spans="1:54" ht="81.900000000000006" customHeight="1">
      <c r="B7" s="199" t="s">
        <v>146</v>
      </c>
      <c r="C7" s="156"/>
      <c r="D7" s="156"/>
      <c r="E7" s="156"/>
      <c r="F7" s="156"/>
      <c r="G7" s="156"/>
    </row>
    <row r="8" spans="1:54">
      <c r="E8" s="200" t="s">
        <v>145</v>
      </c>
      <c r="F8" s="201"/>
      <c r="G8" s="201"/>
    </row>
    <row r="9" spans="1:54">
      <c r="D9" s="202" t="s">
        <v>39</v>
      </c>
      <c r="E9" s="202" t="s">
        <v>135</v>
      </c>
      <c r="F9" s="202" t="s">
        <v>136</v>
      </c>
      <c r="G9" s="202" t="s">
        <v>137</v>
      </c>
    </row>
    <row r="10" spans="1:54">
      <c r="B10" s="198" t="s">
        <v>138</v>
      </c>
      <c r="C10" s="203"/>
      <c r="D10" s="204">
        <v>2022</v>
      </c>
      <c r="E10" s="205"/>
      <c r="F10" s="205"/>
      <c r="G10" s="206">
        <f t="shared" ref="G10:G17" si="0">SUM(E10:F10)</f>
        <v>0</v>
      </c>
      <c r="BB10" s="196" t="s">
        <v>139</v>
      </c>
    </row>
    <row r="11" spans="1:54">
      <c r="C11" s="156"/>
      <c r="D11" s="204">
        <v>2023</v>
      </c>
      <c r="E11" s="205"/>
      <c r="F11" s="205"/>
      <c r="G11" s="206">
        <f t="shared" si="0"/>
        <v>0</v>
      </c>
      <c r="BB11" s="196" t="s">
        <v>140</v>
      </c>
    </row>
    <row r="12" spans="1:54">
      <c r="B12" s="198" t="s">
        <v>141</v>
      </c>
      <c r="C12" s="207"/>
      <c r="D12" s="204">
        <v>2024</v>
      </c>
      <c r="E12" s="205"/>
      <c r="F12" s="205"/>
      <c r="G12" s="206">
        <f t="shared" si="0"/>
        <v>0</v>
      </c>
      <c r="BB12" s="196" t="s">
        <v>144</v>
      </c>
    </row>
    <row r="13" spans="1:54">
      <c r="C13" s="156"/>
      <c r="D13" s="204">
        <v>2025</v>
      </c>
      <c r="E13" s="205"/>
      <c r="F13" s="205"/>
      <c r="G13" s="206">
        <f t="shared" si="0"/>
        <v>0</v>
      </c>
    </row>
    <row r="14" spans="1:54">
      <c r="B14" s="198" t="s">
        <v>142</v>
      </c>
      <c r="C14" s="203"/>
      <c r="D14" s="204">
        <v>2026</v>
      </c>
      <c r="E14" s="156"/>
      <c r="F14" s="156"/>
      <c r="G14" s="206">
        <f t="shared" si="0"/>
        <v>0</v>
      </c>
    </row>
    <row r="15" spans="1:54">
      <c r="C15" s="156"/>
      <c r="D15" s="204" t="s">
        <v>739</v>
      </c>
      <c r="E15" s="205"/>
      <c r="F15" s="205"/>
      <c r="G15" s="206">
        <f t="shared" si="0"/>
        <v>0</v>
      </c>
    </row>
    <row r="16" spans="1:54">
      <c r="B16" s="198" t="s">
        <v>143</v>
      </c>
      <c r="C16" s="208"/>
      <c r="D16" s="204" t="s">
        <v>740</v>
      </c>
      <c r="E16" s="205"/>
      <c r="F16" s="205"/>
      <c r="G16" s="206">
        <f t="shared" si="0"/>
        <v>0</v>
      </c>
    </row>
    <row r="17" spans="3:7">
      <c r="C17" s="156"/>
      <c r="D17" s="204" t="s">
        <v>741</v>
      </c>
      <c r="E17" s="209"/>
      <c r="F17" s="209"/>
      <c r="G17" s="210">
        <f t="shared" si="0"/>
        <v>0</v>
      </c>
    </row>
    <row r="18" spans="3:7">
      <c r="D18" s="211" t="s">
        <v>137</v>
      </c>
      <c r="E18" s="212">
        <f>SUM(E10:E17)</f>
        <v>0</v>
      </c>
      <c r="F18" s="212">
        <f>SUM(F10:F17)</f>
        <v>0</v>
      </c>
      <c r="G18" s="206">
        <f>SUM(G10:G17)</f>
        <v>0</v>
      </c>
    </row>
  </sheetData>
  <sheetProtection algorithmName="SHA-512" hashValue="LsF7gi8beEREsIb3HW5rVxfNVPzS4qdM57EWpGAI1y/Cyn8Z4qiWSiyxrMbc8/VWQoiO6a+EhAGfgNFNhliIWw==" saltValue="BhEP7CTyb0Uh5JLx0Tcckw==" spinCount="100000" sheet="1" formatCells="0" formatColumns="0" formatRows="0" insertColumns="0" insertRows="0" autoFilter="0"/>
  <dataValidations count="1">
    <dataValidation type="list" allowBlank="1" showInputMessage="1" showErrorMessage="1" sqref="C10" xr:uid="{00000000-0002-0000-0300-000000000000}">
      <formula1>$BB$10:$BB$12</formula1>
    </dataValidation>
  </dataValidations>
  <pageMargins left="0.35" right="0.45" top="1.18" bottom="0.75" header="0.35" footer="0.5"/>
  <pageSetup scale="73" orientation="portrait" r:id="rId1"/>
  <headerFooter>
    <oddHeader xml:space="preserve">&amp;L&amp;"Times New Roman,Bold"&amp;12&amp;K870E00&amp;G&amp;R&amp;K002060 &amp;"Times New Roman,Bold"&amp;12 2020 ACFR Information&amp;"Arial,Regular"&amp;10
</oddHeader>
    <oddFooter>&amp;L&amp;"Times New Roman,Italic"&amp;9Page &amp;P of &amp;N
&amp;Z&amp;F &amp;A&amp;R&amp;"Times New Roman,Italic"&amp;9&amp;D &amp;T</oddFooter>
  </headerFooter>
  <ignoredErrors>
    <ignoredError sqref="C5" evalError="1"/>
    <ignoredError sqref="G10:G14" formulaRange="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E22"/>
  <sheetViews>
    <sheetView zoomScaleNormal="100" workbookViewId="0">
      <selection activeCell="D19" sqref="D19:M19"/>
    </sheetView>
  </sheetViews>
  <sheetFormatPr defaultColWidth="9.109375" defaultRowHeight="15.6"/>
  <cols>
    <col min="1" max="1" width="9.109375" style="66"/>
    <col min="2" max="2" width="12.109375" style="66" bestFit="1" customWidth="1"/>
    <col min="3" max="3" width="8.33203125" style="66" customWidth="1"/>
    <col min="4" max="4" width="38.44140625" style="66" customWidth="1"/>
    <col min="5" max="5" width="9.109375" style="66"/>
    <col min="6" max="6" width="18" style="66" customWidth="1"/>
    <col min="7" max="7" width="9.109375" style="66"/>
    <col min="8" max="8" width="10.5546875" style="66" customWidth="1"/>
    <col min="9" max="9" width="16.88671875" style="66" customWidth="1"/>
    <col min="10" max="10" width="4.6640625" style="66" customWidth="1"/>
    <col min="11" max="11" width="5.6640625" style="66" customWidth="1"/>
    <col min="12" max="12" width="4.6640625" style="68" customWidth="1"/>
    <col min="13" max="13" width="5.6640625" style="66" customWidth="1"/>
    <col min="14" max="16384" width="9.109375" style="66"/>
  </cols>
  <sheetData>
    <row r="1" spans="1:109">
      <c r="A1" s="259" t="s">
        <v>272</v>
      </c>
      <c r="C1" s="67"/>
    </row>
    <row r="2" spans="1:109">
      <c r="E2" s="69"/>
    </row>
    <row r="3" spans="1:109">
      <c r="B3" s="70"/>
      <c r="C3" s="71"/>
      <c r="D3" s="72"/>
      <c r="E3" s="73"/>
      <c r="K3" s="74"/>
      <c r="L3" s="74"/>
    </row>
    <row r="4" spans="1:109" ht="16.2">
      <c r="A4" s="75" t="s">
        <v>33</v>
      </c>
      <c r="B4" s="214" t="s">
        <v>229</v>
      </c>
      <c r="C4" s="373">
        <f>'Long Term Liabilities'!D3</f>
        <v>0</v>
      </c>
      <c r="D4" s="374"/>
      <c r="E4" s="73"/>
      <c r="J4" s="375"/>
      <c r="K4" s="375"/>
      <c r="L4" s="76"/>
    </row>
    <row r="5" spans="1:109">
      <c r="B5" s="215" t="s">
        <v>230</v>
      </c>
      <c r="C5" s="376" t="e">
        <f>'Long Term Liabilities'!D4</f>
        <v>#N/A</v>
      </c>
      <c r="D5" s="377"/>
      <c r="E5" s="74"/>
      <c r="F5" s="226" t="s">
        <v>465</v>
      </c>
    </row>
    <row r="6" spans="1:109">
      <c r="B6" s="215" t="s">
        <v>231</v>
      </c>
      <c r="C6" s="378">
        <f>'Long Term Liabilities'!D5</f>
        <v>0</v>
      </c>
      <c r="D6" s="379"/>
      <c r="E6" s="74"/>
      <c r="F6" s="226" t="s">
        <v>466</v>
      </c>
    </row>
    <row r="7" spans="1:109">
      <c r="B7" s="215" t="s">
        <v>232</v>
      </c>
      <c r="C7" s="380">
        <f>'Long Term Liabilities'!D6</f>
        <v>0</v>
      </c>
      <c r="D7" s="381"/>
      <c r="E7" s="68"/>
      <c r="F7" s="68"/>
      <c r="G7" s="68"/>
    </row>
    <row r="8" spans="1:109">
      <c r="B8" s="216" t="s">
        <v>415</v>
      </c>
      <c r="C8" s="382">
        <f>'Long Term Liabilities'!D7</f>
        <v>0</v>
      </c>
      <c r="D8" s="381"/>
      <c r="E8" s="68"/>
      <c r="F8" s="77"/>
      <c r="G8" s="68"/>
    </row>
    <row r="9" spans="1:109" ht="16.2" thickBot="1">
      <c r="C9" s="78"/>
      <c r="D9" s="79"/>
      <c r="E9" s="68"/>
      <c r="F9" s="77"/>
      <c r="G9" s="68"/>
    </row>
    <row r="10" spans="1:109" s="196" customFormat="1" ht="16.2" thickBot="1">
      <c r="A10" s="80" t="s">
        <v>200</v>
      </c>
      <c r="B10" s="361"/>
      <c r="C10" s="362"/>
      <c r="D10" s="162" t="s">
        <v>206</v>
      </c>
      <c r="E10" s="217"/>
      <c r="F10" s="218"/>
      <c r="G10" s="218"/>
      <c r="J10" s="81"/>
      <c r="K10" s="81"/>
      <c r="L10" s="81"/>
      <c r="M10" s="82"/>
      <c r="N10" s="82"/>
      <c r="P10" s="156"/>
      <c r="DC10" s="219"/>
      <c r="DE10" s="219"/>
    </row>
    <row r="12" spans="1:109" ht="35.4" customHeight="1">
      <c r="A12" s="80" t="s">
        <v>279</v>
      </c>
      <c r="C12" s="370" t="s">
        <v>254</v>
      </c>
      <c r="D12" s="370"/>
      <c r="E12" s="370"/>
      <c r="F12" s="370"/>
      <c r="G12" s="370"/>
      <c r="H12" s="370"/>
      <c r="I12" s="370"/>
      <c r="J12" s="370"/>
      <c r="K12" s="370"/>
      <c r="L12" s="370"/>
      <c r="M12" s="370"/>
    </row>
    <row r="13" spans="1:109">
      <c r="C13" s="83"/>
      <c r="D13" s="83"/>
      <c r="E13" s="83"/>
      <c r="F13" s="83"/>
      <c r="G13" s="83"/>
      <c r="H13" s="83"/>
      <c r="I13" s="83"/>
      <c r="J13" s="83"/>
      <c r="K13" s="83"/>
      <c r="L13" s="83"/>
      <c r="M13" s="83"/>
    </row>
    <row r="15" spans="1:109">
      <c r="C15" s="84" t="s">
        <v>255</v>
      </c>
      <c r="D15" s="369" t="s">
        <v>256</v>
      </c>
      <c r="E15" s="370"/>
      <c r="F15" s="370"/>
      <c r="G15" s="370"/>
      <c r="H15" s="370"/>
      <c r="I15" s="370"/>
      <c r="J15" s="370"/>
      <c r="K15" s="370"/>
      <c r="L15" s="370"/>
      <c r="M15" s="370"/>
    </row>
    <row r="16" spans="1:109" ht="150" customHeight="1">
      <c r="D16" s="371"/>
      <c r="E16" s="372"/>
      <c r="F16" s="372"/>
      <c r="G16" s="372"/>
      <c r="H16" s="372"/>
      <c r="I16" s="372"/>
      <c r="J16" s="372"/>
      <c r="K16" s="372"/>
      <c r="L16" s="372"/>
      <c r="M16" s="372"/>
    </row>
    <row r="17" spans="3:13">
      <c r="D17" s="85"/>
      <c r="E17" s="86"/>
      <c r="F17" s="86"/>
      <c r="G17" s="86"/>
      <c r="H17" s="86"/>
      <c r="I17" s="86"/>
      <c r="J17" s="86"/>
      <c r="K17" s="86"/>
      <c r="L17" s="86"/>
      <c r="M17" s="86"/>
    </row>
    <row r="18" spans="3:13">
      <c r="C18" s="84" t="s">
        <v>257</v>
      </c>
      <c r="D18" s="369" t="s">
        <v>258</v>
      </c>
      <c r="E18" s="370"/>
      <c r="F18" s="370"/>
      <c r="G18" s="370"/>
      <c r="H18" s="370"/>
      <c r="I18" s="370"/>
      <c r="J18" s="370"/>
      <c r="K18" s="370"/>
      <c r="L18" s="370"/>
      <c r="M18" s="370"/>
    </row>
    <row r="19" spans="3:13" ht="150" customHeight="1">
      <c r="D19" s="371"/>
      <c r="E19" s="372"/>
      <c r="F19" s="372"/>
      <c r="G19" s="372"/>
      <c r="H19" s="372"/>
      <c r="I19" s="372"/>
      <c r="J19" s="372"/>
      <c r="K19" s="372"/>
      <c r="L19" s="372"/>
      <c r="M19" s="372"/>
    </row>
    <row r="20" spans="3:13">
      <c r="D20" s="85"/>
      <c r="E20" s="86"/>
      <c r="F20" s="86"/>
      <c r="G20" s="86"/>
      <c r="H20" s="86"/>
      <c r="I20" s="86"/>
      <c r="J20" s="86"/>
      <c r="K20" s="86"/>
      <c r="L20" s="86"/>
      <c r="M20" s="86"/>
    </row>
    <row r="21" spans="3:13">
      <c r="D21" s="85"/>
      <c r="E21" s="86"/>
      <c r="F21" s="86"/>
      <c r="G21" s="86"/>
      <c r="H21" s="86"/>
      <c r="I21" s="86"/>
      <c r="J21" s="86"/>
      <c r="K21" s="86"/>
      <c r="L21" s="86"/>
      <c r="M21" s="86"/>
    </row>
    <row r="22" spans="3:13">
      <c r="C22" s="87"/>
    </row>
  </sheetData>
  <sheetProtection algorithmName="SHA-512" hashValue="feInHd2ll8erDTFa6fgVr1W5SdXqgOjwTdfPUur0Mdy1VX/BAnFIEuugEpo3DZBqZFXBdaVbG5jS25Xo9Srpsg==" saltValue="dN0HFjI38IyAV4P9DkQOVw==" spinCount="100000" sheet="1" formatCells="0" formatColumns="0" formatRows="0" insertColumns="0" insertRows="0" autoFilter="0"/>
  <mergeCells count="12">
    <mergeCell ref="D18:M18"/>
    <mergeCell ref="D19:M19"/>
    <mergeCell ref="C4:D4"/>
    <mergeCell ref="J4:K4"/>
    <mergeCell ref="C5:D5"/>
    <mergeCell ref="C6:D6"/>
    <mergeCell ref="C7:D7"/>
    <mergeCell ref="B10:C10"/>
    <mergeCell ref="C8:D8"/>
    <mergeCell ref="C12:M12"/>
    <mergeCell ref="D15:M15"/>
    <mergeCell ref="D16:M16"/>
  </mergeCells>
  <dataValidations count="2">
    <dataValidation type="list" allowBlank="1" showInputMessage="1" showErrorMessage="1" sqref="L4" xr:uid="{00000000-0002-0000-0400-000000000000}">
      <formula1>$I$3:$I$4</formula1>
    </dataValidation>
    <dataValidation type="list" allowBlank="1" showInputMessage="1" showErrorMessage="1" sqref="I4" xr:uid="{00000000-0002-0000-0400-000001000000}">
      <formula1>#REF!</formula1>
    </dataValidation>
  </dataValidations>
  <pageMargins left="0.35" right="0.45" top="1.18" bottom="0.75" header="0.35" footer="0.5"/>
  <pageSetup scale="68" orientation="portrait" r:id="rId1"/>
  <headerFooter>
    <oddHeader xml:space="preserve">&amp;L&amp;G&amp;R&amp;K002060 &amp;"Times New Roman,Bold"&amp;12 2020 ACFR Information&amp;"Arial,Regular"&amp;10
</oddHeader>
    <oddFooter>&amp;L&amp;"Times New Roman,Italic"&amp;9Page &amp;P of &amp;N
&amp;Z&amp;F &amp;A&amp;R&amp;"Times New Roman,Italic"&amp;9&amp;D &amp;T</oddFooter>
  </headerFooter>
  <ignoredErrors>
    <ignoredError sqref="C5:D5" evalError="1"/>
    <ignoredError sqref="C6:D8" evalError="1"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'Entity List 5.25.21'!$G$5</xm:f>
          </x14:formula1>
          <xm:sqref>B10:C10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DF52"/>
  <sheetViews>
    <sheetView zoomScaleNormal="100" workbookViewId="0">
      <selection activeCell="D19" sqref="D19:M19"/>
    </sheetView>
  </sheetViews>
  <sheetFormatPr defaultColWidth="9.109375" defaultRowHeight="15.6"/>
  <cols>
    <col min="1" max="1" width="9.109375" style="66"/>
    <col min="2" max="2" width="11.88671875" style="66" customWidth="1"/>
    <col min="3" max="3" width="9.6640625" style="66" customWidth="1"/>
    <col min="4" max="4" width="40.44140625" style="66" customWidth="1"/>
    <col min="5" max="5" width="26.109375" style="88" customWidth="1"/>
    <col min="6" max="6" width="7" style="88" customWidth="1"/>
    <col min="7" max="7" width="14" style="66" customWidth="1"/>
    <col min="8" max="8" width="6.88671875" style="66" customWidth="1"/>
    <col min="9" max="9" width="14.6640625" style="66" customWidth="1"/>
    <col min="10" max="10" width="15.6640625" style="66" customWidth="1"/>
    <col min="11" max="14" width="9.109375" style="66"/>
    <col min="15" max="15" width="9.109375" style="66" customWidth="1"/>
    <col min="16" max="16384" width="9.109375" style="66"/>
  </cols>
  <sheetData>
    <row r="1" spans="1:110">
      <c r="A1" s="259" t="s">
        <v>271</v>
      </c>
    </row>
    <row r="2" spans="1:110" ht="22.5" customHeight="1">
      <c r="E2" s="89"/>
    </row>
    <row r="3" spans="1:110" ht="12.75" customHeight="1">
      <c r="B3" s="70"/>
      <c r="C3" s="71"/>
      <c r="D3" s="72"/>
      <c r="E3" s="66"/>
      <c r="G3" s="88"/>
      <c r="H3" s="88"/>
      <c r="I3" s="88"/>
      <c r="K3" s="74"/>
      <c r="L3" s="74"/>
    </row>
    <row r="4" spans="1:110" ht="16.2">
      <c r="A4" s="75" t="s">
        <v>33</v>
      </c>
      <c r="B4" s="214" t="s">
        <v>229</v>
      </c>
      <c r="C4" s="373">
        <f>'Long Term Liabilities'!D3</f>
        <v>0</v>
      </c>
      <c r="D4" s="374"/>
      <c r="E4" s="66"/>
      <c r="G4" s="88"/>
      <c r="H4" s="88"/>
      <c r="I4" s="88"/>
      <c r="J4" s="375"/>
      <c r="K4" s="375"/>
      <c r="L4" s="76"/>
    </row>
    <row r="5" spans="1:110">
      <c r="B5" s="215" t="s">
        <v>230</v>
      </c>
      <c r="C5" s="376" t="e">
        <f>'Long Term Liabilities'!D4</f>
        <v>#N/A</v>
      </c>
      <c r="D5" s="383"/>
      <c r="E5" s="74"/>
      <c r="F5" s="226" t="s">
        <v>465</v>
      </c>
      <c r="G5" s="88"/>
      <c r="H5" s="88"/>
      <c r="I5" s="88"/>
      <c r="L5" s="68"/>
    </row>
    <row r="6" spans="1:110">
      <c r="B6" s="215" t="s">
        <v>231</v>
      </c>
      <c r="C6" s="378">
        <f>'Long Term Liabilities'!D5</f>
        <v>0</v>
      </c>
      <c r="D6" s="379"/>
      <c r="E6" s="74"/>
      <c r="F6" s="226" t="s">
        <v>466</v>
      </c>
      <c r="G6" s="88"/>
      <c r="H6" s="88"/>
      <c r="I6" s="88"/>
      <c r="L6" s="68"/>
    </row>
    <row r="7" spans="1:110">
      <c r="B7" s="215" t="s">
        <v>232</v>
      </c>
      <c r="C7" s="380">
        <f>'Long Term Liabilities'!D6</f>
        <v>0</v>
      </c>
      <c r="D7" s="381"/>
      <c r="E7" s="68"/>
      <c r="F7" s="68"/>
      <c r="G7" s="68"/>
      <c r="L7" s="68"/>
    </row>
    <row r="8" spans="1:110">
      <c r="B8" s="216" t="s">
        <v>415</v>
      </c>
      <c r="C8" s="382">
        <f>'Long Term Liabilities'!D7</f>
        <v>0</v>
      </c>
      <c r="D8" s="381"/>
      <c r="E8" s="68"/>
      <c r="F8" s="77"/>
      <c r="G8" s="68"/>
      <c r="L8" s="68"/>
      <c r="O8" s="66" t="s">
        <v>5</v>
      </c>
    </row>
    <row r="9" spans="1:110" ht="16.2" thickBot="1">
      <c r="E9" s="68"/>
      <c r="F9" s="77"/>
      <c r="G9" s="68"/>
      <c r="L9" s="68"/>
    </row>
    <row r="10" spans="1:110" s="156" customFormat="1" ht="16.2" thickBot="1">
      <c r="A10" s="75" t="s">
        <v>200</v>
      </c>
      <c r="B10" s="220"/>
      <c r="C10" s="221" t="s">
        <v>206</v>
      </c>
      <c r="E10" s="217"/>
      <c r="F10" s="222"/>
      <c r="G10" s="222"/>
      <c r="J10" s="90"/>
      <c r="K10" s="90"/>
      <c r="L10" s="90"/>
      <c r="M10" s="91"/>
      <c r="N10" s="91"/>
      <c r="DD10" s="223"/>
      <c r="DF10" s="223"/>
    </row>
    <row r="11" spans="1:110">
      <c r="C11" s="78"/>
      <c r="D11" s="79"/>
      <c r="E11" s="68"/>
      <c r="F11" s="77"/>
      <c r="G11" s="68"/>
      <c r="L11" s="68"/>
    </row>
    <row r="12" spans="1:110">
      <c r="C12" s="92"/>
      <c r="D12" s="92"/>
      <c r="E12" s="92"/>
      <c r="F12" s="92"/>
      <c r="G12" s="92"/>
    </row>
    <row r="14" spans="1:110">
      <c r="A14" s="75" t="s">
        <v>280</v>
      </c>
      <c r="C14" s="93" t="s">
        <v>259</v>
      </c>
      <c r="D14" s="93"/>
      <c r="E14" s="94"/>
      <c r="F14" s="94"/>
      <c r="G14" s="94"/>
    </row>
    <row r="15" spans="1:110" ht="16.2">
      <c r="C15" s="93"/>
      <c r="D15" s="93" t="s">
        <v>260</v>
      </c>
      <c r="E15" s="95"/>
      <c r="F15" s="95"/>
      <c r="G15" s="94"/>
    </row>
    <row r="16" spans="1:110" ht="16.2">
      <c r="C16" s="93"/>
      <c r="D16" s="93" t="s">
        <v>261</v>
      </c>
      <c r="E16" s="95"/>
      <c r="F16" s="95"/>
      <c r="G16" s="94"/>
    </row>
    <row r="17" spans="3:10">
      <c r="C17" s="96"/>
      <c r="D17" s="96"/>
      <c r="E17" s="97"/>
      <c r="F17" s="97"/>
      <c r="G17" s="88"/>
    </row>
    <row r="18" spans="3:10">
      <c r="C18" s="96"/>
      <c r="D18" s="96"/>
      <c r="E18" s="97"/>
      <c r="F18" s="97"/>
      <c r="G18" s="88"/>
    </row>
    <row r="20" spans="3:10" s="98" customFormat="1" ht="16.2" thickBot="1">
      <c r="C20" s="99" t="s">
        <v>262</v>
      </c>
      <c r="D20" s="73"/>
      <c r="E20" s="100"/>
      <c r="F20" s="100"/>
      <c r="G20" s="100"/>
      <c r="H20" s="101"/>
      <c r="I20" s="101"/>
      <c r="J20" s="101"/>
    </row>
    <row r="21" spans="3:10" s="98" customFormat="1" ht="13.5" customHeight="1">
      <c r="C21" s="102"/>
      <c r="D21" s="66"/>
      <c r="E21" s="66"/>
      <c r="F21" s="66"/>
    </row>
    <row r="22" spans="3:10" s="98" customFormat="1" ht="21.9" customHeight="1">
      <c r="C22" s="66"/>
      <c r="D22" s="66"/>
      <c r="E22" s="66"/>
      <c r="F22" s="66"/>
      <c r="G22" s="66"/>
    </row>
    <row r="23" spans="3:10" s="98" customFormat="1" ht="16.2" thickBot="1">
      <c r="C23" s="73" t="s">
        <v>263</v>
      </c>
      <c r="D23" s="73"/>
      <c r="E23" s="66"/>
      <c r="F23" s="66"/>
      <c r="G23" s="100"/>
      <c r="H23" s="101"/>
      <c r="I23" s="101"/>
      <c r="J23" s="101"/>
    </row>
    <row r="24" spans="3:10" s="98" customFormat="1">
      <c r="C24" s="66"/>
      <c r="D24" s="66"/>
      <c r="E24" s="66"/>
      <c r="F24" s="66"/>
      <c r="G24" s="66"/>
    </row>
    <row r="25" spans="3:10" s="98" customFormat="1">
      <c r="C25" s="66"/>
      <c r="D25" s="66"/>
      <c r="E25" s="66"/>
      <c r="F25" s="66"/>
      <c r="G25" s="66"/>
    </row>
    <row r="26" spans="3:10" s="98" customFormat="1">
      <c r="C26" s="66"/>
      <c r="D26" s="66"/>
      <c r="E26" s="66"/>
      <c r="F26" s="66"/>
      <c r="G26" s="66"/>
    </row>
    <row r="27" spans="3:10" s="98" customFormat="1">
      <c r="C27" s="73" t="s">
        <v>264</v>
      </c>
      <c r="D27" s="73"/>
      <c r="E27" s="73"/>
      <c r="F27" s="66"/>
      <c r="G27" s="66"/>
    </row>
    <row r="28" spans="3:10">
      <c r="E28" s="103" t="s">
        <v>265</v>
      </c>
      <c r="F28" s="103"/>
      <c r="G28" s="103" t="s">
        <v>266</v>
      </c>
    </row>
    <row r="29" spans="3:10">
      <c r="G29" s="88"/>
    </row>
    <row r="30" spans="3:10">
      <c r="E30" s="104"/>
      <c r="F30" s="105"/>
      <c r="G30" s="106"/>
    </row>
    <row r="31" spans="3:10">
      <c r="E31" s="104"/>
      <c r="F31" s="105"/>
      <c r="G31" s="106"/>
    </row>
    <row r="32" spans="3:10">
      <c r="E32" s="104"/>
      <c r="F32" s="105"/>
      <c r="G32" s="106"/>
    </row>
    <row r="33" spans="3:10">
      <c r="E33" s="104"/>
      <c r="F33" s="105"/>
      <c r="G33" s="106"/>
    </row>
    <row r="34" spans="3:10">
      <c r="E34" s="105"/>
      <c r="F34" s="105"/>
      <c r="G34" s="88"/>
    </row>
    <row r="35" spans="3:10" s="98" customFormat="1" ht="16.2" thickBot="1">
      <c r="C35" s="73" t="s">
        <v>267</v>
      </c>
      <c r="D35" s="73"/>
      <c r="E35" s="66"/>
      <c r="F35" s="66"/>
      <c r="G35" s="66"/>
      <c r="J35" s="101"/>
    </row>
    <row r="36" spans="3:10" s="98" customFormat="1">
      <c r="C36" s="73"/>
      <c r="D36" s="73"/>
      <c r="E36" s="66"/>
      <c r="F36" s="66"/>
      <c r="G36" s="66"/>
    </row>
    <row r="37" spans="3:10" s="98" customFormat="1">
      <c r="C37" s="73"/>
      <c r="D37" s="73"/>
      <c r="E37" s="66"/>
      <c r="F37" s="66"/>
      <c r="G37" s="66"/>
    </row>
    <row r="38" spans="3:10" s="98" customFormat="1" ht="16.2" thickBot="1">
      <c r="C38" s="73" t="s">
        <v>268</v>
      </c>
      <c r="D38" s="73"/>
      <c r="E38" s="66"/>
      <c r="F38" s="66"/>
      <c r="G38" s="66"/>
      <c r="J38" s="101"/>
    </row>
    <row r="39" spans="3:10" s="98" customFormat="1">
      <c r="C39" s="73"/>
      <c r="D39" s="73"/>
      <c r="E39" s="66"/>
      <c r="F39" s="66"/>
      <c r="G39" s="66"/>
    </row>
    <row r="40" spans="3:10" s="98" customFormat="1">
      <c r="C40" s="73"/>
      <c r="D40" s="73"/>
      <c r="E40" s="66"/>
      <c r="F40" s="66"/>
      <c r="G40" s="66"/>
    </row>
    <row r="41" spans="3:10" ht="16.2" thickBot="1">
      <c r="C41" s="73" t="s">
        <v>269</v>
      </c>
      <c r="D41" s="73"/>
      <c r="E41" s="105"/>
      <c r="F41" s="105"/>
      <c r="G41" s="88"/>
      <c r="J41" s="100"/>
    </row>
    <row r="42" spans="3:10">
      <c r="C42" s="73"/>
      <c r="D42" s="73"/>
      <c r="E42" s="105"/>
      <c r="F42" s="105"/>
      <c r="G42" s="88"/>
    </row>
    <row r="43" spans="3:10">
      <c r="C43" s="73"/>
      <c r="D43" s="73"/>
      <c r="G43" s="88"/>
    </row>
    <row r="44" spans="3:10" ht="16.2" thickBot="1">
      <c r="C44" s="73" t="s">
        <v>270</v>
      </c>
      <c r="D44" s="73"/>
      <c r="G44" s="88"/>
      <c r="J44" s="107"/>
    </row>
    <row r="45" spans="3:10">
      <c r="C45" s="73"/>
      <c r="D45" s="73"/>
      <c r="G45" s="88"/>
    </row>
    <row r="46" spans="3:10">
      <c r="C46" s="73"/>
      <c r="D46" s="73"/>
      <c r="G46" s="88"/>
    </row>
    <row r="47" spans="3:10" s="98" customFormat="1" ht="16.2" thickBot="1">
      <c r="C47" s="73" t="s">
        <v>742</v>
      </c>
      <c r="D47" s="73"/>
      <c r="E47" s="88"/>
      <c r="F47" s="88"/>
      <c r="G47" s="66"/>
      <c r="J47" s="108"/>
    </row>
    <row r="48" spans="3:10" s="109" customFormat="1">
      <c r="C48" s="73"/>
      <c r="D48" s="73"/>
      <c r="E48" s="88"/>
      <c r="F48" s="88"/>
      <c r="G48" s="66"/>
    </row>
    <row r="49" spans="3:10" s="109" customFormat="1">
      <c r="C49" s="73"/>
      <c r="D49" s="73"/>
      <c r="E49" s="88"/>
      <c r="F49" s="88"/>
    </row>
    <row r="50" spans="3:10" s="109" customFormat="1" ht="16.2" thickBot="1">
      <c r="C50" s="73" t="s">
        <v>743</v>
      </c>
      <c r="D50" s="73"/>
      <c r="E50" s="88"/>
      <c r="F50" s="88"/>
      <c r="J50" s="110"/>
    </row>
    <row r="51" spans="3:10">
      <c r="G51" s="88"/>
    </row>
    <row r="52" spans="3:10">
      <c r="G52" s="88"/>
    </row>
  </sheetData>
  <sheetProtection algorithmName="SHA-512" hashValue="Ts8VnRqsBoDRu6I/XWBVzbDsJEzESKw/uDzTnAn3tj5lAaV0c9Ujj/I2wWYQvRPs7PRVEqa3MObLABZK0IGAUA==" saltValue="wsX8rgXFSmsf3ZZtuzwe8w==" spinCount="100000" sheet="1" formatCells="0" formatColumns="0" formatRows="0" insertColumns="0" insertRows="0" autoFilter="0"/>
  <mergeCells count="6">
    <mergeCell ref="C8:D8"/>
    <mergeCell ref="C4:D4"/>
    <mergeCell ref="J4:K4"/>
    <mergeCell ref="C5:D5"/>
    <mergeCell ref="C6:D6"/>
    <mergeCell ref="C7:D7"/>
  </mergeCells>
  <dataValidations count="3">
    <dataValidation type="list" allowBlank="1" showInputMessage="1" showErrorMessage="1" sqref="I4" xr:uid="{00000000-0002-0000-0500-000000000000}">
      <formula1>$O$7:$O$8</formula1>
    </dataValidation>
    <dataValidation type="list" allowBlank="1" showInputMessage="1" showErrorMessage="1" sqref="G4" xr:uid="{00000000-0002-0000-0500-000001000000}">
      <formula1>$S$6:$S$7</formula1>
    </dataValidation>
    <dataValidation type="list" allowBlank="1" showInputMessage="1" showErrorMessage="1" sqref="L4" xr:uid="{00000000-0002-0000-0500-000002000000}">
      <formula1>$I$3:$I$4</formula1>
    </dataValidation>
  </dataValidations>
  <pageMargins left="0.35" right="0.45" top="1.18" bottom="0.75" header="0.35" footer="0.5"/>
  <pageSetup scale="60" orientation="portrait" r:id="rId1"/>
  <headerFooter>
    <oddHeader xml:space="preserve">&amp;L&amp;G&amp;R&amp;K002060 &amp;"Times New Roman,Bold"&amp;12 2020 ACFR Information&amp;"Arial,Regular"&amp;10
</oddHeader>
    <oddFooter>&amp;L&amp;"Times New Roman,Italic"&amp;9Page &amp;P of &amp;N
&amp;Z&amp;F &amp;A&amp;R&amp;"Times New Roman,Italic"&amp;9&amp;D &amp;T</oddFooter>
  </headerFooter>
  <ignoredErrors>
    <ignoredError sqref="C6:D8" unlockedFormula="1"/>
    <ignoredError sqref="C5"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'Entity List 5.25.21'!$G$5</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W333"/>
  <sheetViews>
    <sheetView zoomScale="85" zoomScaleNormal="85" workbookViewId="0"/>
  </sheetViews>
  <sheetFormatPr defaultRowHeight="14.4" outlineLevelRow="1"/>
  <cols>
    <col min="2" max="2" width="14.88671875" bestFit="1" customWidth="1"/>
    <col min="3" max="3" width="10.88671875" bestFit="1" customWidth="1"/>
    <col min="5" max="5" width="47" customWidth="1"/>
    <col min="6" max="6" width="18.6640625" bestFit="1" customWidth="1"/>
    <col min="7" max="8" width="17.109375" style="34" bestFit="1" customWidth="1"/>
    <col min="9" max="9" width="18" bestFit="1" customWidth="1"/>
    <col min="10" max="10" width="17.6640625" bestFit="1" customWidth="1"/>
    <col min="11" max="11" width="18.5546875" bestFit="1" customWidth="1"/>
    <col min="12" max="12" width="19.88671875" bestFit="1" customWidth="1"/>
    <col min="13" max="13" width="19.88671875" customWidth="1"/>
    <col min="14" max="15" width="26.5546875" customWidth="1"/>
    <col min="16" max="17" width="20.5546875" customWidth="1"/>
    <col min="18" max="21" width="26.5546875" customWidth="1"/>
    <col min="22" max="23" width="15.33203125" bestFit="1" customWidth="1"/>
  </cols>
  <sheetData>
    <row r="2" spans="1:23">
      <c r="A2" t="s">
        <v>45</v>
      </c>
      <c r="B2" t="s">
        <v>46</v>
      </c>
    </row>
    <row r="3" spans="1:23">
      <c r="A3" t="s">
        <v>38</v>
      </c>
      <c r="B3" t="s">
        <v>694</v>
      </c>
    </row>
    <row r="4" spans="1:23">
      <c r="A4" t="s">
        <v>717</v>
      </c>
      <c r="B4" t="s">
        <v>713</v>
      </c>
    </row>
    <row r="5" spans="1:23">
      <c r="A5" t="s">
        <v>718</v>
      </c>
      <c r="B5" t="s">
        <v>719</v>
      </c>
    </row>
    <row r="6" spans="1:23">
      <c r="A6" t="s">
        <v>720</v>
      </c>
      <c r="B6" t="s">
        <v>721</v>
      </c>
    </row>
    <row r="7" spans="1:23">
      <c r="A7" t="s">
        <v>722</v>
      </c>
      <c r="B7" t="s">
        <v>723</v>
      </c>
    </row>
    <row r="8" spans="1:23">
      <c r="A8" t="s">
        <v>724</v>
      </c>
      <c r="B8" t="s">
        <v>725</v>
      </c>
    </row>
    <row r="9" spans="1:23">
      <c r="A9" t="s">
        <v>726</v>
      </c>
      <c r="B9" t="s">
        <v>727</v>
      </c>
    </row>
    <row r="10" spans="1:23">
      <c r="A10" t="s">
        <v>47</v>
      </c>
      <c r="B10" t="s">
        <v>728</v>
      </c>
    </row>
    <row r="11" spans="1:23">
      <c r="A11" t="s">
        <v>690</v>
      </c>
      <c r="B11" t="s">
        <v>735</v>
      </c>
    </row>
    <row r="12" spans="1:23">
      <c r="A12" t="s">
        <v>729</v>
      </c>
      <c r="B12" t="s">
        <v>730</v>
      </c>
    </row>
    <row r="13" spans="1:23">
      <c r="A13" t="s">
        <v>693</v>
      </c>
      <c r="B13" t="s">
        <v>731</v>
      </c>
    </row>
    <row r="14" spans="1:23" ht="13.2">
      <c r="A14" t="s">
        <v>40</v>
      </c>
      <c r="B14" t="s">
        <v>732</v>
      </c>
      <c r="G14"/>
      <c r="H14"/>
    </row>
    <row r="15" spans="1:23" s="135" customFormat="1" ht="15" customHeight="1">
      <c r="A15"/>
      <c r="B15"/>
      <c r="C15"/>
      <c r="D15"/>
      <c r="E15"/>
      <c r="F15"/>
      <c r="G15" s="134">
        <v>2301000</v>
      </c>
      <c r="H15" s="134">
        <v>2301000</v>
      </c>
      <c r="I15" s="135">
        <v>2304000</v>
      </c>
      <c r="J15" s="135">
        <v>2249000</v>
      </c>
      <c r="K15" s="134">
        <v>2302000</v>
      </c>
      <c r="L15" s="134">
        <v>2303000</v>
      </c>
      <c r="M15" s="135">
        <v>2305000</v>
      </c>
      <c r="N15" s="134">
        <v>2310000</v>
      </c>
      <c r="O15" s="134">
        <v>2307000</v>
      </c>
      <c r="P15" s="134">
        <v>2311000</v>
      </c>
      <c r="Q15" s="134">
        <v>2303100</v>
      </c>
      <c r="R15" s="134">
        <v>2303200</v>
      </c>
      <c r="S15" s="134">
        <v>2308000</v>
      </c>
      <c r="U15" s="135">
        <v>2309000</v>
      </c>
      <c r="V15" s="135">
        <v>2601000</v>
      </c>
      <c r="W15" s="135">
        <v>2300000</v>
      </c>
    </row>
    <row r="16" spans="1:23" s="135" customFormat="1" ht="15" customHeight="1">
      <c r="A16"/>
      <c r="B16"/>
      <c r="C16"/>
      <c r="D16"/>
      <c r="E16"/>
      <c r="F16" s="235"/>
      <c r="G16" s="134">
        <v>2241000</v>
      </c>
      <c r="H16" s="134">
        <v>2241000</v>
      </c>
      <c r="I16" s="135">
        <v>2244000</v>
      </c>
      <c r="J16" s="135">
        <v>2312000</v>
      </c>
      <c r="K16" s="134">
        <v>2242000</v>
      </c>
      <c r="L16" s="134">
        <v>2243000</v>
      </c>
      <c r="M16" s="135">
        <v>2305100</v>
      </c>
      <c r="N16" s="135">
        <v>2247000</v>
      </c>
      <c r="O16" s="135">
        <v>2245000</v>
      </c>
      <c r="P16" s="135">
        <v>2248000</v>
      </c>
      <c r="W16" s="135">
        <v>2240000</v>
      </c>
    </row>
    <row r="17" spans="1:23" s="135" customFormat="1" ht="15" customHeight="1">
      <c r="A17"/>
      <c r="B17"/>
      <c r="C17"/>
      <c r="D17"/>
      <c r="E17"/>
      <c r="F17" s="235"/>
      <c r="G17" s="134"/>
      <c r="H17" s="134"/>
      <c r="I17" s="135">
        <v>2234000</v>
      </c>
      <c r="K17" s="252">
        <v>2242100</v>
      </c>
      <c r="M17" s="135">
        <v>2305200</v>
      </c>
    </row>
    <row r="18" spans="1:23" s="135" customFormat="1" ht="15" customHeight="1">
      <c r="A18"/>
      <c r="B18"/>
      <c r="C18"/>
      <c r="D18"/>
      <c r="E18"/>
      <c r="F18" s="235"/>
      <c r="G18" s="134"/>
      <c r="H18" s="134"/>
      <c r="K18" s="252">
        <v>2302100</v>
      </c>
    </row>
    <row r="19" spans="1:23" s="137" customFormat="1" ht="38.25" customHeight="1">
      <c r="A19" s="136" t="s">
        <v>733</v>
      </c>
      <c r="B19" s="136" t="s">
        <v>734</v>
      </c>
      <c r="C19" s="137" t="s">
        <v>156</v>
      </c>
      <c r="D19" s="137" t="s">
        <v>48</v>
      </c>
      <c r="E19" s="137" t="s">
        <v>157</v>
      </c>
      <c r="F19" s="138" t="s">
        <v>436</v>
      </c>
      <c r="G19" s="146" t="s">
        <v>431</v>
      </c>
      <c r="H19" s="139" t="s">
        <v>432</v>
      </c>
      <c r="I19" s="137" t="s">
        <v>49</v>
      </c>
      <c r="J19" s="137" t="s">
        <v>155</v>
      </c>
      <c r="K19" s="142" t="s">
        <v>401</v>
      </c>
      <c r="L19" s="137" t="s">
        <v>2</v>
      </c>
      <c r="M19" s="137" t="s">
        <v>192</v>
      </c>
      <c r="N19" s="140" t="s">
        <v>193</v>
      </c>
      <c r="O19" s="143" t="s">
        <v>396</v>
      </c>
      <c r="P19" s="142" t="s">
        <v>426</v>
      </c>
      <c r="Q19" s="142" t="s">
        <v>402</v>
      </c>
      <c r="R19" s="142" t="s">
        <v>403</v>
      </c>
      <c r="S19" s="140" t="s">
        <v>194</v>
      </c>
      <c r="T19" s="140" t="s">
        <v>195</v>
      </c>
      <c r="U19" s="140" t="s">
        <v>196</v>
      </c>
      <c r="V19" s="142" t="s">
        <v>404</v>
      </c>
      <c r="W19" s="137" t="s">
        <v>17</v>
      </c>
    </row>
    <row r="20" spans="1:23" ht="15" customHeight="1">
      <c r="A20" s="132" t="s">
        <v>420</v>
      </c>
      <c r="B20" s="132" t="s">
        <v>285</v>
      </c>
      <c r="C20" s="310" t="s">
        <v>584</v>
      </c>
      <c r="D20" s="33" t="s">
        <v>158</v>
      </c>
      <c r="E20" t="s">
        <v>159</v>
      </c>
      <c r="F20" s="32">
        <v>2341829</v>
      </c>
      <c r="G20" s="133">
        <v>2341829</v>
      </c>
      <c r="H20" s="133">
        <v>2341829</v>
      </c>
      <c r="I20" s="133">
        <v>0</v>
      </c>
      <c r="J20" s="133">
        <v>0</v>
      </c>
      <c r="K20" s="133">
        <v>0</v>
      </c>
      <c r="L20" s="133">
        <v>0</v>
      </c>
      <c r="M20" s="231">
        <v>0</v>
      </c>
      <c r="N20" s="133">
        <v>0</v>
      </c>
      <c r="O20" s="133">
        <v>0</v>
      </c>
      <c r="P20" s="133">
        <v>0</v>
      </c>
      <c r="Q20" s="133">
        <v>0</v>
      </c>
      <c r="R20" s="133">
        <v>0</v>
      </c>
      <c r="S20" s="133">
        <v>7443508</v>
      </c>
      <c r="T20" s="133"/>
      <c r="U20" s="133">
        <v>0</v>
      </c>
      <c r="V20" s="133">
        <v>0</v>
      </c>
      <c r="W20" s="133">
        <v>0</v>
      </c>
    </row>
    <row r="21" spans="1:23">
      <c r="A21" s="132" t="s">
        <v>420</v>
      </c>
      <c r="B21" s="132" t="s">
        <v>437</v>
      </c>
      <c r="C21" s="310" t="s">
        <v>585</v>
      </c>
      <c r="D21" s="33" t="s">
        <v>158</v>
      </c>
      <c r="E21" s="1" t="s">
        <v>417</v>
      </c>
      <c r="F21" s="32">
        <v>13957556.580000002</v>
      </c>
      <c r="G21" s="147" t="s">
        <v>736</v>
      </c>
      <c r="H21" s="133">
        <v>8520127.0500000007</v>
      </c>
      <c r="I21" s="133">
        <v>0</v>
      </c>
      <c r="J21" s="34">
        <v>0</v>
      </c>
      <c r="K21" s="133">
        <v>5437429.5300000003</v>
      </c>
      <c r="L21" s="133">
        <v>0</v>
      </c>
      <c r="M21" s="231">
        <v>0</v>
      </c>
      <c r="N21" s="133">
        <v>0</v>
      </c>
      <c r="O21" s="133">
        <v>0</v>
      </c>
      <c r="P21" s="133">
        <v>0</v>
      </c>
      <c r="Q21" s="133">
        <v>0</v>
      </c>
      <c r="R21" s="133">
        <v>0</v>
      </c>
      <c r="S21" s="133">
        <v>0</v>
      </c>
      <c r="T21" s="133"/>
      <c r="U21" s="133">
        <v>0</v>
      </c>
      <c r="V21" s="133">
        <v>0</v>
      </c>
      <c r="W21" s="133">
        <v>0</v>
      </c>
    </row>
    <row r="22" spans="1:23">
      <c r="A22" s="132" t="s">
        <v>420</v>
      </c>
      <c r="B22" s="132" t="s">
        <v>286</v>
      </c>
      <c r="C22" s="310" t="s">
        <v>586</v>
      </c>
      <c r="D22" s="33" t="s">
        <v>158</v>
      </c>
      <c r="E22" t="s">
        <v>51</v>
      </c>
      <c r="F22" s="32">
        <v>1267678.31</v>
      </c>
      <c r="G22" s="147" t="s">
        <v>736</v>
      </c>
      <c r="H22" s="133">
        <v>1049144.08</v>
      </c>
      <c r="I22" s="133">
        <v>0</v>
      </c>
      <c r="J22" s="34">
        <v>0</v>
      </c>
      <c r="K22" s="133">
        <v>218534.23</v>
      </c>
      <c r="L22" s="133">
        <v>0</v>
      </c>
      <c r="M22" s="231">
        <v>0</v>
      </c>
      <c r="N22" s="133">
        <v>0</v>
      </c>
      <c r="O22" s="133">
        <v>0</v>
      </c>
      <c r="P22" s="133">
        <v>0</v>
      </c>
      <c r="Q22" s="133">
        <v>0</v>
      </c>
      <c r="R22" s="133">
        <v>0</v>
      </c>
      <c r="S22" s="133">
        <v>0</v>
      </c>
      <c r="T22" s="133"/>
      <c r="U22" s="133">
        <v>0</v>
      </c>
      <c r="V22" s="133">
        <v>0</v>
      </c>
      <c r="W22" s="133">
        <v>0</v>
      </c>
    </row>
    <row r="23" spans="1:23">
      <c r="A23" s="132" t="s">
        <v>420</v>
      </c>
      <c r="B23" s="132" t="s">
        <v>287</v>
      </c>
      <c r="C23" s="310" t="s">
        <v>587</v>
      </c>
      <c r="D23" s="33" t="s">
        <v>158</v>
      </c>
      <c r="E23" t="s">
        <v>52</v>
      </c>
      <c r="F23" s="32">
        <v>1739218.81</v>
      </c>
      <c r="G23" s="147" t="s">
        <v>736</v>
      </c>
      <c r="H23" s="133">
        <v>1739218.81</v>
      </c>
      <c r="I23" s="133">
        <v>0</v>
      </c>
      <c r="J23" s="34">
        <v>0</v>
      </c>
      <c r="K23" s="133">
        <v>0</v>
      </c>
      <c r="L23" s="133">
        <v>0</v>
      </c>
      <c r="M23" s="231">
        <v>0</v>
      </c>
      <c r="N23" s="133">
        <v>0</v>
      </c>
      <c r="O23" s="133">
        <v>0</v>
      </c>
      <c r="P23" s="133">
        <v>0</v>
      </c>
      <c r="Q23" s="133">
        <v>0</v>
      </c>
      <c r="R23" s="133">
        <v>0</v>
      </c>
      <c r="S23" s="133">
        <v>0</v>
      </c>
      <c r="T23" s="133"/>
      <c r="U23" s="133">
        <v>0</v>
      </c>
      <c r="V23" s="133">
        <v>0</v>
      </c>
      <c r="W23" s="133">
        <v>0</v>
      </c>
    </row>
    <row r="24" spans="1:23">
      <c r="A24" s="132" t="s">
        <v>420</v>
      </c>
      <c r="B24" s="132" t="s">
        <v>288</v>
      </c>
      <c r="C24" s="310" t="s">
        <v>588</v>
      </c>
      <c r="D24" s="33" t="s">
        <v>158</v>
      </c>
      <c r="E24" t="s">
        <v>53</v>
      </c>
      <c r="F24" s="32">
        <v>1530279.27</v>
      </c>
      <c r="G24" s="147" t="s">
        <v>736</v>
      </c>
      <c r="H24" s="133">
        <v>1530279.27</v>
      </c>
      <c r="I24" s="133">
        <v>0</v>
      </c>
      <c r="J24" s="34">
        <v>0</v>
      </c>
      <c r="K24" s="133">
        <v>0</v>
      </c>
      <c r="L24" s="133">
        <v>0</v>
      </c>
      <c r="M24" s="231">
        <v>0</v>
      </c>
      <c r="N24" s="133">
        <v>0</v>
      </c>
      <c r="O24" s="133">
        <v>0</v>
      </c>
      <c r="P24" s="133">
        <v>0</v>
      </c>
      <c r="Q24" s="133">
        <v>0</v>
      </c>
      <c r="R24" s="133">
        <v>0</v>
      </c>
      <c r="S24" s="133">
        <v>0</v>
      </c>
      <c r="T24" s="133"/>
      <c r="U24" s="133">
        <v>0</v>
      </c>
      <c r="V24" s="133">
        <v>0</v>
      </c>
      <c r="W24" s="133">
        <v>0</v>
      </c>
    </row>
    <row r="25" spans="1:23" ht="15" customHeight="1">
      <c r="A25" s="132" t="s">
        <v>420</v>
      </c>
      <c r="B25" s="132" t="s">
        <v>289</v>
      </c>
      <c r="C25" s="310" t="s">
        <v>589</v>
      </c>
      <c r="D25" s="33" t="s">
        <v>158</v>
      </c>
      <c r="E25" t="s">
        <v>160</v>
      </c>
      <c r="F25" s="32">
        <v>9345898148.2600002</v>
      </c>
      <c r="G25" s="133">
        <v>1188742</v>
      </c>
      <c r="H25" s="133">
        <v>1188742</v>
      </c>
      <c r="I25" s="133">
        <v>0</v>
      </c>
      <c r="J25" s="34">
        <v>0</v>
      </c>
      <c r="K25" s="133">
        <v>128545</v>
      </c>
      <c r="L25" s="133">
        <v>0</v>
      </c>
      <c r="M25" s="231">
        <v>912165861.25999999</v>
      </c>
      <c r="N25" s="133">
        <v>0</v>
      </c>
      <c r="O25" s="133">
        <v>8432415000</v>
      </c>
      <c r="P25" s="133">
        <v>0</v>
      </c>
      <c r="Q25" s="133">
        <v>0</v>
      </c>
      <c r="R25" s="133">
        <v>0</v>
      </c>
      <c r="S25" s="133">
        <v>3430405</v>
      </c>
      <c r="T25" s="133"/>
      <c r="U25" s="133">
        <v>0</v>
      </c>
      <c r="V25" s="133">
        <v>0</v>
      </c>
      <c r="W25" s="133">
        <v>0</v>
      </c>
    </row>
    <row r="26" spans="1:23">
      <c r="A26" s="132" t="s">
        <v>420</v>
      </c>
      <c r="B26" s="132" t="s">
        <v>290</v>
      </c>
      <c r="C26" s="310" t="s">
        <v>590</v>
      </c>
      <c r="D26" s="33" t="s">
        <v>158</v>
      </c>
      <c r="E26" t="s">
        <v>161</v>
      </c>
      <c r="F26" s="32">
        <v>88337625.689999998</v>
      </c>
      <c r="G26" s="147" t="s">
        <v>736</v>
      </c>
      <c r="H26" s="133">
        <v>106332.74</v>
      </c>
      <c r="I26" s="133">
        <v>0</v>
      </c>
      <c r="J26" s="34">
        <v>0</v>
      </c>
      <c r="K26" s="133">
        <v>88231292.950000003</v>
      </c>
      <c r="L26" s="133">
        <v>0</v>
      </c>
      <c r="M26" s="231">
        <v>0</v>
      </c>
      <c r="N26" s="133">
        <v>0</v>
      </c>
      <c r="O26" s="133">
        <v>0</v>
      </c>
      <c r="P26" s="133">
        <v>0</v>
      </c>
      <c r="Q26" s="133">
        <v>0</v>
      </c>
      <c r="R26" s="133">
        <v>0</v>
      </c>
      <c r="S26" s="133">
        <v>0</v>
      </c>
      <c r="T26" s="133"/>
      <c r="U26" s="133">
        <v>0</v>
      </c>
      <c r="V26" s="133">
        <v>0</v>
      </c>
      <c r="W26" s="133">
        <v>0</v>
      </c>
    </row>
    <row r="27" spans="1:23">
      <c r="A27" s="132" t="s">
        <v>420</v>
      </c>
      <c r="B27" s="132" t="s">
        <v>291</v>
      </c>
      <c r="C27" s="310" t="s">
        <v>591</v>
      </c>
      <c r="D27" s="33" t="s">
        <v>158</v>
      </c>
      <c r="E27" t="s">
        <v>54</v>
      </c>
      <c r="F27" s="32">
        <v>3144771.69</v>
      </c>
      <c r="G27" s="147" t="s">
        <v>736</v>
      </c>
      <c r="H27" s="133">
        <v>3054427.44</v>
      </c>
      <c r="I27" s="133">
        <v>0</v>
      </c>
      <c r="J27" s="34">
        <v>0</v>
      </c>
      <c r="K27" s="133">
        <v>90344.25</v>
      </c>
      <c r="L27" s="133">
        <v>0</v>
      </c>
      <c r="M27" s="231">
        <v>0</v>
      </c>
      <c r="N27" s="133">
        <v>0</v>
      </c>
      <c r="O27" s="133">
        <v>0</v>
      </c>
      <c r="P27" s="133">
        <v>0</v>
      </c>
      <c r="Q27" s="133">
        <v>0</v>
      </c>
      <c r="R27" s="133">
        <v>0</v>
      </c>
      <c r="S27" s="133">
        <v>0</v>
      </c>
      <c r="T27" s="133"/>
      <c r="U27" s="133">
        <v>0</v>
      </c>
      <c r="V27" s="133">
        <v>0</v>
      </c>
      <c r="W27" s="133">
        <v>0</v>
      </c>
    </row>
    <row r="28" spans="1:23">
      <c r="A28" s="132" t="s">
        <v>420</v>
      </c>
      <c r="B28" s="132" t="s">
        <v>292</v>
      </c>
      <c r="C28" s="310" t="s">
        <v>592</v>
      </c>
      <c r="D28" s="33" t="s">
        <v>158</v>
      </c>
      <c r="E28" t="s">
        <v>55</v>
      </c>
      <c r="F28" s="32">
        <v>9156134.9700000007</v>
      </c>
      <c r="G28" s="147" t="s">
        <v>736</v>
      </c>
      <c r="H28" s="133">
        <v>9156134.9700000007</v>
      </c>
      <c r="I28" s="133">
        <v>0</v>
      </c>
      <c r="J28" s="34">
        <v>0</v>
      </c>
      <c r="K28" s="133">
        <v>0</v>
      </c>
      <c r="L28" s="133">
        <v>0</v>
      </c>
      <c r="M28" s="231">
        <v>0</v>
      </c>
      <c r="N28" s="133">
        <v>0</v>
      </c>
      <c r="O28" s="133">
        <v>0</v>
      </c>
      <c r="P28" s="133">
        <v>0</v>
      </c>
      <c r="Q28" s="133">
        <v>0</v>
      </c>
      <c r="R28" s="133">
        <v>0</v>
      </c>
      <c r="S28" s="133">
        <v>0</v>
      </c>
      <c r="T28" s="133"/>
      <c r="U28" s="133">
        <v>0</v>
      </c>
      <c r="V28" s="133">
        <v>0</v>
      </c>
      <c r="W28" s="133">
        <v>0</v>
      </c>
    </row>
    <row r="29" spans="1:23">
      <c r="A29" s="132" t="s">
        <v>420</v>
      </c>
      <c r="B29" s="132" t="s">
        <v>295</v>
      </c>
      <c r="C29" s="310" t="s">
        <v>595</v>
      </c>
      <c r="D29" s="33" t="s">
        <v>158</v>
      </c>
      <c r="E29" t="s">
        <v>56</v>
      </c>
      <c r="F29" s="32">
        <v>10539928.68</v>
      </c>
      <c r="G29" s="147" t="s">
        <v>736</v>
      </c>
      <c r="H29" s="133">
        <v>10044023.67</v>
      </c>
      <c r="I29" s="133">
        <v>0</v>
      </c>
      <c r="J29" s="34">
        <v>0</v>
      </c>
      <c r="K29" s="133">
        <v>495905.01</v>
      </c>
      <c r="L29" s="133">
        <v>0</v>
      </c>
      <c r="M29" s="231">
        <v>0</v>
      </c>
      <c r="N29" s="133">
        <v>0</v>
      </c>
      <c r="O29" s="133">
        <v>0</v>
      </c>
      <c r="P29" s="133">
        <v>0</v>
      </c>
      <c r="Q29" s="133">
        <v>0</v>
      </c>
      <c r="R29" s="133">
        <v>0</v>
      </c>
      <c r="S29" s="133">
        <v>0</v>
      </c>
      <c r="T29" s="133"/>
      <c r="U29" s="133">
        <v>0</v>
      </c>
      <c r="V29" s="133">
        <v>0</v>
      </c>
      <c r="W29" s="133">
        <v>0</v>
      </c>
    </row>
    <row r="30" spans="1:23" ht="15" customHeight="1">
      <c r="A30" s="132" t="s">
        <v>420</v>
      </c>
      <c r="B30" s="132" t="s">
        <v>296</v>
      </c>
      <c r="C30" s="310" t="s">
        <v>234</v>
      </c>
      <c r="D30" s="33" t="s">
        <v>158</v>
      </c>
      <c r="E30" t="s">
        <v>162</v>
      </c>
      <c r="F30" s="32">
        <v>5991382.9400000013</v>
      </c>
      <c r="G30" s="133">
        <v>5991382.9400000004</v>
      </c>
      <c r="H30" s="133">
        <v>5991382.9400000004</v>
      </c>
      <c r="I30" s="133">
        <v>0</v>
      </c>
      <c r="J30" s="34">
        <v>0</v>
      </c>
      <c r="K30" s="133">
        <v>0</v>
      </c>
      <c r="L30" s="133">
        <v>0</v>
      </c>
      <c r="M30" s="231">
        <v>0</v>
      </c>
      <c r="N30" s="133">
        <v>0</v>
      </c>
      <c r="O30" s="133">
        <v>0</v>
      </c>
      <c r="P30" s="133">
        <v>0</v>
      </c>
      <c r="Q30" s="133">
        <v>0</v>
      </c>
      <c r="R30" s="133">
        <v>0</v>
      </c>
      <c r="S30" s="133">
        <v>19709488.129999999</v>
      </c>
      <c r="T30" s="133"/>
      <c r="U30" s="133">
        <v>0</v>
      </c>
      <c r="V30" s="133">
        <v>0</v>
      </c>
      <c r="W30" s="133">
        <v>0</v>
      </c>
    </row>
    <row r="31" spans="1:23">
      <c r="A31" s="132" t="s">
        <v>420</v>
      </c>
      <c r="B31" s="132" t="s">
        <v>297</v>
      </c>
      <c r="C31" s="310" t="s">
        <v>596</v>
      </c>
      <c r="D31" s="33" t="s">
        <v>158</v>
      </c>
      <c r="E31" t="s">
        <v>57</v>
      </c>
      <c r="F31" s="32">
        <v>4776802.3599999994</v>
      </c>
      <c r="G31" s="248">
        <v>251479.42</v>
      </c>
      <c r="H31" s="133">
        <v>4521695.76</v>
      </c>
      <c r="I31" s="133">
        <v>0</v>
      </c>
      <c r="J31" s="34">
        <v>0</v>
      </c>
      <c r="K31" s="133">
        <v>255106.6</v>
      </c>
      <c r="L31" s="133">
        <v>0</v>
      </c>
      <c r="M31" s="231">
        <v>0</v>
      </c>
      <c r="N31" s="133">
        <v>0</v>
      </c>
      <c r="O31" s="133">
        <v>0</v>
      </c>
      <c r="P31" s="133">
        <v>0</v>
      </c>
      <c r="Q31" s="133">
        <v>0</v>
      </c>
      <c r="R31" s="133">
        <v>0</v>
      </c>
      <c r="S31" s="133">
        <v>0</v>
      </c>
      <c r="T31" s="133"/>
      <c r="U31" s="133">
        <v>0</v>
      </c>
      <c r="V31" s="133">
        <v>0</v>
      </c>
      <c r="W31" s="133">
        <v>0</v>
      </c>
    </row>
    <row r="32" spans="1:23">
      <c r="A32" s="132" t="s">
        <v>420</v>
      </c>
      <c r="B32" s="132" t="s">
        <v>298</v>
      </c>
      <c r="C32" s="310" t="s">
        <v>597</v>
      </c>
      <c r="D32" s="33" t="s">
        <v>158</v>
      </c>
      <c r="E32" t="s">
        <v>58</v>
      </c>
      <c r="F32" s="32">
        <v>3943865.0100000002</v>
      </c>
      <c r="G32" s="147" t="s">
        <v>736</v>
      </c>
      <c r="H32" s="133">
        <v>3921395.45</v>
      </c>
      <c r="I32" s="133">
        <v>0</v>
      </c>
      <c r="J32" s="34">
        <v>0</v>
      </c>
      <c r="K32" s="133">
        <v>22469.56</v>
      </c>
      <c r="L32" s="133">
        <v>0</v>
      </c>
      <c r="M32" s="231">
        <v>0</v>
      </c>
      <c r="N32" s="133">
        <v>0</v>
      </c>
      <c r="O32" s="133">
        <v>0</v>
      </c>
      <c r="P32" s="133">
        <v>0</v>
      </c>
      <c r="Q32" s="133">
        <v>0</v>
      </c>
      <c r="R32" s="133">
        <v>0</v>
      </c>
      <c r="S32" s="133">
        <v>0</v>
      </c>
      <c r="T32" s="133"/>
      <c r="U32" s="133">
        <v>0</v>
      </c>
      <c r="V32" s="133">
        <v>0</v>
      </c>
      <c r="W32" s="133">
        <v>0</v>
      </c>
    </row>
    <row r="33" spans="1:23">
      <c r="A33" s="132" t="s">
        <v>420</v>
      </c>
      <c r="B33" s="132" t="s">
        <v>299</v>
      </c>
      <c r="C33" s="310" t="s">
        <v>598</v>
      </c>
      <c r="D33" s="33" t="s">
        <v>158</v>
      </c>
      <c r="E33" t="s">
        <v>59</v>
      </c>
      <c r="F33" s="32">
        <v>88750076.760000005</v>
      </c>
      <c r="G33" s="147" t="s">
        <v>736</v>
      </c>
      <c r="H33" s="231">
        <v>53326940.520000003</v>
      </c>
      <c r="I33" s="133">
        <v>0</v>
      </c>
      <c r="J33" s="34">
        <v>0</v>
      </c>
      <c r="K33" s="133">
        <v>35423136.240000002</v>
      </c>
      <c r="L33" s="133">
        <v>0</v>
      </c>
      <c r="M33" s="231">
        <v>0</v>
      </c>
      <c r="N33" s="133">
        <v>0</v>
      </c>
      <c r="O33" s="133">
        <v>0</v>
      </c>
      <c r="P33" s="133">
        <v>0</v>
      </c>
      <c r="Q33" s="133">
        <v>0</v>
      </c>
      <c r="R33" s="133">
        <v>0</v>
      </c>
      <c r="S33" s="133">
        <v>0</v>
      </c>
      <c r="T33" s="133"/>
      <c r="U33" s="133">
        <v>0</v>
      </c>
      <c r="V33" s="133">
        <v>0</v>
      </c>
      <c r="W33" s="133">
        <v>0</v>
      </c>
    </row>
    <row r="34" spans="1:23" ht="15" customHeight="1">
      <c r="A34" s="246" t="s">
        <v>400</v>
      </c>
      <c r="B34" s="247"/>
      <c r="C34" s="310" t="s">
        <v>190</v>
      </c>
      <c r="D34" s="33" t="s">
        <v>158</v>
      </c>
      <c r="E34" t="s">
        <v>191</v>
      </c>
      <c r="F34" s="32">
        <v>0</v>
      </c>
      <c r="G34" s="249">
        <v>30725840</v>
      </c>
      <c r="H34" s="144"/>
      <c r="I34" s="144"/>
      <c r="J34" s="145"/>
      <c r="K34" s="144"/>
      <c r="L34" s="144"/>
      <c r="M34" s="144"/>
      <c r="N34" s="144"/>
      <c r="O34" s="144"/>
      <c r="P34" s="145"/>
      <c r="Q34" s="145"/>
      <c r="R34" s="145"/>
      <c r="S34" s="145"/>
      <c r="T34" s="144"/>
      <c r="U34" s="144"/>
      <c r="V34" s="144"/>
      <c r="W34" s="144"/>
    </row>
    <row r="35" spans="1:23">
      <c r="A35" s="132" t="s">
        <v>420</v>
      </c>
      <c r="B35" s="132" t="s">
        <v>300</v>
      </c>
      <c r="C35" s="310" t="s">
        <v>599</v>
      </c>
      <c r="D35" s="33" t="s">
        <v>158</v>
      </c>
      <c r="E35" t="s">
        <v>60</v>
      </c>
      <c r="F35" s="32">
        <v>2809643.8</v>
      </c>
      <c r="G35" s="147" t="s">
        <v>736</v>
      </c>
      <c r="H35" s="133">
        <v>2809643.8</v>
      </c>
      <c r="I35" s="133">
        <v>0</v>
      </c>
      <c r="J35" s="34">
        <v>0</v>
      </c>
      <c r="K35" s="133">
        <v>0</v>
      </c>
      <c r="L35" s="133">
        <v>0</v>
      </c>
      <c r="M35" s="231">
        <v>0</v>
      </c>
      <c r="N35" s="133">
        <v>0</v>
      </c>
      <c r="O35" s="133">
        <v>0</v>
      </c>
      <c r="P35" s="133">
        <v>0</v>
      </c>
      <c r="Q35" s="133">
        <v>0</v>
      </c>
      <c r="R35" s="133">
        <v>0</v>
      </c>
      <c r="S35" s="133">
        <v>0</v>
      </c>
      <c r="T35" s="133"/>
      <c r="U35" s="133">
        <v>0</v>
      </c>
      <c r="V35" s="133">
        <v>0</v>
      </c>
      <c r="W35" s="133">
        <v>0</v>
      </c>
    </row>
    <row r="36" spans="1:23">
      <c r="A36" s="132" t="s">
        <v>420</v>
      </c>
      <c r="B36" s="132" t="s">
        <v>301</v>
      </c>
      <c r="C36" s="310" t="s">
        <v>600</v>
      </c>
      <c r="D36" s="33" t="s">
        <v>158</v>
      </c>
      <c r="E36" t="s">
        <v>61</v>
      </c>
      <c r="F36" s="32">
        <v>33230823.27</v>
      </c>
      <c r="G36" s="147" t="s">
        <v>736</v>
      </c>
      <c r="H36" s="133">
        <v>1609878.26</v>
      </c>
      <c r="I36" s="133">
        <v>0</v>
      </c>
      <c r="J36" s="34">
        <v>0</v>
      </c>
      <c r="K36" s="133">
        <v>5217490.6399999997</v>
      </c>
      <c r="L36" s="133">
        <v>26403454.370000001</v>
      </c>
      <c r="M36" s="231">
        <v>0</v>
      </c>
      <c r="N36" s="133">
        <v>0</v>
      </c>
      <c r="O36" s="133">
        <v>0</v>
      </c>
      <c r="P36" s="133">
        <v>0</v>
      </c>
      <c r="Q36" s="133">
        <v>0</v>
      </c>
      <c r="R36" s="133">
        <v>0</v>
      </c>
      <c r="S36" s="133">
        <v>0</v>
      </c>
      <c r="T36" s="133"/>
      <c r="U36" s="133">
        <v>0</v>
      </c>
      <c r="V36" s="133">
        <v>0</v>
      </c>
      <c r="W36" s="133">
        <v>0</v>
      </c>
    </row>
    <row r="37" spans="1:23" ht="15" customHeight="1">
      <c r="A37" s="132" t="s">
        <v>420</v>
      </c>
      <c r="B37" s="132" t="s">
        <v>424</v>
      </c>
      <c r="C37" s="310" t="s">
        <v>601</v>
      </c>
      <c r="D37" s="33" t="s">
        <v>158</v>
      </c>
      <c r="E37" t="s">
        <v>423</v>
      </c>
      <c r="F37" s="32">
        <v>0</v>
      </c>
      <c r="G37" s="133">
        <v>0</v>
      </c>
      <c r="H37" s="133">
        <v>0</v>
      </c>
      <c r="I37" s="133">
        <v>0</v>
      </c>
      <c r="J37" s="34">
        <v>0</v>
      </c>
      <c r="K37" s="133">
        <v>0</v>
      </c>
      <c r="L37" s="133">
        <v>0</v>
      </c>
      <c r="M37" s="231">
        <v>0</v>
      </c>
      <c r="N37" s="133">
        <v>0</v>
      </c>
      <c r="O37" s="133">
        <v>0</v>
      </c>
      <c r="P37" s="133">
        <v>0</v>
      </c>
      <c r="Q37" s="133">
        <v>0</v>
      </c>
      <c r="R37" s="133">
        <v>0</v>
      </c>
      <c r="S37" s="133">
        <v>0</v>
      </c>
      <c r="T37" s="133"/>
      <c r="U37" s="133">
        <v>0</v>
      </c>
      <c r="V37" s="133">
        <v>0</v>
      </c>
      <c r="W37" s="133">
        <v>0</v>
      </c>
    </row>
    <row r="38" spans="1:23" ht="15" customHeight="1">
      <c r="A38" s="132" t="s">
        <v>420</v>
      </c>
      <c r="B38" s="132" t="s">
        <v>302</v>
      </c>
      <c r="C38" s="310" t="s">
        <v>602</v>
      </c>
      <c r="D38" s="33" t="s">
        <v>158</v>
      </c>
      <c r="E38" t="s">
        <v>62</v>
      </c>
      <c r="F38" s="32">
        <v>0</v>
      </c>
      <c r="G38" s="133">
        <v>0</v>
      </c>
      <c r="H38" s="133">
        <v>0</v>
      </c>
      <c r="I38" s="133">
        <v>0</v>
      </c>
      <c r="J38" s="34">
        <v>0</v>
      </c>
      <c r="K38" s="133">
        <v>0</v>
      </c>
      <c r="L38" s="133">
        <v>0</v>
      </c>
      <c r="M38" s="231">
        <v>0</v>
      </c>
      <c r="N38" s="133">
        <v>0</v>
      </c>
      <c r="O38" s="133">
        <v>0</v>
      </c>
      <c r="P38" s="133">
        <v>0</v>
      </c>
      <c r="Q38" s="133">
        <v>0</v>
      </c>
      <c r="R38" s="133">
        <v>0</v>
      </c>
      <c r="S38" s="133">
        <v>0</v>
      </c>
      <c r="T38" s="133"/>
      <c r="U38" s="133">
        <v>0</v>
      </c>
      <c r="V38" s="133">
        <v>0</v>
      </c>
      <c r="W38" s="133">
        <v>0</v>
      </c>
    </row>
    <row r="39" spans="1:23">
      <c r="A39" s="132" t="s">
        <v>420</v>
      </c>
      <c r="B39" s="132" t="s">
        <v>303</v>
      </c>
      <c r="C39" s="310" t="s">
        <v>603</v>
      </c>
      <c r="D39" s="33" t="s">
        <v>158</v>
      </c>
      <c r="E39" t="s">
        <v>63</v>
      </c>
      <c r="F39" s="229">
        <v>1580746.03</v>
      </c>
      <c r="G39" s="147" t="s">
        <v>736</v>
      </c>
      <c r="H39" s="133">
        <v>1580746.03</v>
      </c>
      <c r="I39" s="133">
        <v>0</v>
      </c>
      <c r="J39" s="34">
        <v>0</v>
      </c>
      <c r="K39" s="133">
        <v>0</v>
      </c>
      <c r="L39" s="133">
        <v>0</v>
      </c>
      <c r="M39" s="231">
        <v>0</v>
      </c>
      <c r="N39" s="133">
        <v>0</v>
      </c>
      <c r="O39" s="133">
        <v>0</v>
      </c>
      <c r="P39" s="133">
        <v>0</v>
      </c>
      <c r="Q39" s="133">
        <v>0</v>
      </c>
      <c r="R39" s="133">
        <v>0</v>
      </c>
      <c r="S39" s="133">
        <v>0</v>
      </c>
      <c r="T39" s="133"/>
      <c r="U39" s="133">
        <v>0</v>
      </c>
      <c r="V39" s="133">
        <v>0</v>
      </c>
      <c r="W39" s="133">
        <v>0</v>
      </c>
    </row>
    <row r="40" spans="1:23">
      <c r="A40" s="132" t="s">
        <v>420</v>
      </c>
      <c r="B40" s="132" t="s">
        <v>304</v>
      </c>
      <c r="C40" s="310" t="s">
        <v>604</v>
      </c>
      <c r="D40" s="33" t="s">
        <v>158</v>
      </c>
      <c r="E40" t="s">
        <v>64</v>
      </c>
      <c r="F40" s="32">
        <v>765647.08</v>
      </c>
      <c r="G40" s="147" t="s">
        <v>736</v>
      </c>
      <c r="H40" s="133">
        <v>747628.71</v>
      </c>
      <c r="I40" s="133">
        <v>0</v>
      </c>
      <c r="J40" s="34">
        <v>0</v>
      </c>
      <c r="K40" s="133">
        <v>18018.37</v>
      </c>
      <c r="L40" s="133">
        <v>0</v>
      </c>
      <c r="M40" s="231">
        <v>0</v>
      </c>
      <c r="N40" s="133">
        <v>0</v>
      </c>
      <c r="O40" s="133">
        <v>0</v>
      </c>
      <c r="P40" s="133">
        <v>0</v>
      </c>
      <c r="Q40" s="133">
        <v>0</v>
      </c>
      <c r="R40" s="133">
        <v>0</v>
      </c>
      <c r="S40" s="133">
        <v>0</v>
      </c>
      <c r="T40" s="133"/>
      <c r="U40" s="133">
        <v>0</v>
      </c>
      <c r="V40" s="133">
        <v>0</v>
      </c>
      <c r="W40" s="133">
        <v>0</v>
      </c>
    </row>
    <row r="41" spans="1:23">
      <c r="A41" s="132" t="s">
        <v>420</v>
      </c>
      <c r="B41" s="132" t="s">
        <v>305</v>
      </c>
      <c r="C41" s="310" t="s">
        <v>605</v>
      </c>
      <c r="D41" s="33" t="s">
        <v>158</v>
      </c>
      <c r="E41" t="s">
        <v>65</v>
      </c>
      <c r="F41" s="32">
        <v>2604870.63</v>
      </c>
      <c r="G41" s="147" t="s">
        <v>736</v>
      </c>
      <c r="H41" s="133">
        <v>2604870.63</v>
      </c>
      <c r="I41" s="133">
        <v>0</v>
      </c>
      <c r="J41" s="34">
        <v>0</v>
      </c>
      <c r="K41" s="133">
        <v>0</v>
      </c>
      <c r="L41" s="133">
        <v>0</v>
      </c>
      <c r="M41" s="231">
        <v>0</v>
      </c>
      <c r="N41" s="133">
        <v>0</v>
      </c>
      <c r="O41" s="133">
        <v>0</v>
      </c>
      <c r="P41" s="133">
        <v>0</v>
      </c>
      <c r="Q41" s="133">
        <v>0</v>
      </c>
      <c r="R41" s="133">
        <v>0</v>
      </c>
      <c r="S41" s="133">
        <v>0</v>
      </c>
      <c r="T41" s="133"/>
      <c r="U41" s="133">
        <v>0</v>
      </c>
      <c r="V41" s="133">
        <v>0</v>
      </c>
      <c r="W41" s="133">
        <v>0</v>
      </c>
    </row>
    <row r="42" spans="1:23">
      <c r="A42" s="132" t="s">
        <v>420</v>
      </c>
      <c r="B42" s="132" t="s">
        <v>306</v>
      </c>
      <c r="C42" s="310" t="s">
        <v>606</v>
      </c>
      <c r="D42" s="33" t="s">
        <v>158</v>
      </c>
      <c r="E42" t="s">
        <v>66</v>
      </c>
      <c r="F42" s="32">
        <v>1142937.0900000001</v>
      </c>
      <c r="G42" s="147" t="s">
        <v>736</v>
      </c>
      <c r="H42" s="133">
        <v>1142937.0900000001</v>
      </c>
      <c r="I42" s="133">
        <v>0</v>
      </c>
      <c r="J42" s="34">
        <v>0</v>
      </c>
      <c r="K42" s="133">
        <v>0</v>
      </c>
      <c r="L42" s="133">
        <v>0</v>
      </c>
      <c r="M42" s="231">
        <v>0</v>
      </c>
      <c r="N42" s="133">
        <v>0</v>
      </c>
      <c r="O42" s="133">
        <v>0</v>
      </c>
      <c r="P42" s="133">
        <v>0</v>
      </c>
      <c r="Q42" s="133">
        <v>0</v>
      </c>
      <c r="R42" s="133">
        <v>0</v>
      </c>
      <c r="S42" s="133">
        <v>0</v>
      </c>
      <c r="T42" s="133"/>
      <c r="U42" s="133">
        <v>0</v>
      </c>
      <c r="V42" s="133">
        <v>0</v>
      </c>
      <c r="W42" s="133">
        <v>0</v>
      </c>
    </row>
    <row r="43" spans="1:23">
      <c r="A43" s="132" t="s">
        <v>420</v>
      </c>
      <c r="B43" s="132" t="s">
        <v>307</v>
      </c>
      <c r="C43" s="310" t="s">
        <v>220</v>
      </c>
      <c r="D43" s="33" t="s">
        <v>158</v>
      </c>
      <c r="E43" t="s">
        <v>67</v>
      </c>
      <c r="F43" s="32">
        <v>36448018</v>
      </c>
      <c r="G43" s="147" t="s">
        <v>736</v>
      </c>
      <c r="H43" s="133">
        <v>6332177.5700000003</v>
      </c>
      <c r="I43" s="133">
        <v>0</v>
      </c>
      <c r="J43" s="34">
        <v>0</v>
      </c>
      <c r="K43" s="133">
        <v>30115840.43</v>
      </c>
      <c r="L43" s="133">
        <v>0</v>
      </c>
      <c r="M43" s="231">
        <v>0</v>
      </c>
      <c r="N43" s="133">
        <v>0</v>
      </c>
      <c r="O43" s="133">
        <v>0</v>
      </c>
      <c r="P43" s="133">
        <v>0</v>
      </c>
      <c r="Q43" s="133">
        <v>0</v>
      </c>
      <c r="R43" s="133">
        <v>0</v>
      </c>
      <c r="S43" s="133">
        <v>0</v>
      </c>
      <c r="T43" s="133"/>
      <c r="U43" s="133">
        <v>0</v>
      </c>
      <c r="V43" s="133">
        <v>0</v>
      </c>
      <c r="W43" s="133">
        <v>0</v>
      </c>
    </row>
    <row r="44" spans="1:23">
      <c r="A44" s="132" t="s">
        <v>420</v>
      </c>
      <c r="B44" s="132" t="s">
        <v>310</v>
      </c>
      <c r="C44" s="310" t="s">
        <v>608</v>
      </c>
      <c r="D44" s="33" t="s">
        <v>158</v>
      </c>
      <c r="E44" t="s">
        <v>69</v>
      </c>
      <c r="F44" s="32">
        <v>3003481.57</v>
      </c>
      <c r="G44" s="147" t="s">
        <v>736</v>
      </c>
      <c r="H44" s="133">
        <v>3003481.57</v>
      </c>
      <c r="I44" s="133">
        <v>0</v>
      </c>
      <c r="J44" s="34">
        <v>0</v>
      </c>
      <c r="K44" s="133">
        <v>0</v>
      </c>
      <c r="L44" s="133">
        <v>0</v>
      </c>
      <c r="M44" s="231">
        <v>0</v>
      </c>
      <c r="N44" s="133">
        <v>0</v>
      </c>
      <c r="O44" s="133">
        <v>0</v>
      </c>
      <c r="P44" s="133">
        <v>0</v>
      </c>
      <c r="Q44" s="133">
        <v>0</v>
      </c>
      <c r="R44" s="133">
        <v>0</v>
      </c>
      <c r="S44" s="133">
        <v>0</v>
      </c>
      <c r="T44" s="133"/>
      <c r="U44" s="133">
        <v>0</v>
      </c>
      <c r="V44" s="133">
        <v>0</v>
      </c>
      <c r="W44" s="133">
        <v>0</v>
      </c>
    </row>
    <row r="45" spans="1:23" ht="15" customHeight="1">
      <c r="A45" s="132" t="s">
        <v>420</v>
      </c>
      <c r="B45" s="132" t="s">
        <v>425</v>
      </c>
      <c r="C45" s="310" t="s">
        <v>609</v>
      </c>
      <c r="D45" s="33" t="s">
        <v>158</v>
      </c>
      <c r="E45" t="s">
        <v>163</v>
      </c>
      <c r="F45" s="32">
        <v>1451799</v>
      </c>
      <c r="G45" s="133">
        <v>1451799</v>
      </c>
      <c r="H45" s="133">
        <v>1451799</v>
      </c>
      <c r="I45" s="133">
        <v>0</v>
      </c>
      <c r="J45" s="32">
        <v>0</v>
      </c>
      <c r="K45" s="133">
        <v>0</v>
      </c>
      <c r="L45" s="133">
        <v>0</v>
      </c>
      <c r="M45" s="231">
        <v>0</v>
      </c>
      <c r="N45" s="133">
        <v>0</v>
      </c>
      <c r="O45" s="133">
        <v>0</v>
      </c>
      <c r="P45" s="133">
        <v>0</v>
      </c>
      <c r="Q45" s="133">
        <v>0</v>
      </c>
      <c r="R45" s="133">
        <v>0</v>
      </c>
      <c r="S45" s="133">
        <v>7341521</v>
      </c>
      <c r="T45" s="133"/>
      <c r="U45" s="133">
        <v>0</v>
      </c>
      <c r="V45" s="133">
        <v>0</v>
      </c>
      <c r="W45" s="133">
        <v>0</v>
      </c>
    </row>
    <row r="46" spans="1:23">
      <c r="A46" s="132" t="s">
        <v>420</v>
      </c>
      <c r="B46" s="132" t="s">
        <v>313</v>
      </c>
      <c r="C46" s="310" t="s">
        <v>613</v>
      </c>
      <c r="D46" s="33" t="s">
        <v>158</v>
      </c>
      <c r="E46" t="s">
        <v>71</v>
      </c>
      <c r="F46" s="32">
        <v>18159097.359999999</v>
      </c>
      <c r="G46" s="147" t="s">
        <v>736</v>
      </c>
      <c r="H46" s="133">
        <v>18159097.359999999</v>
      </c>
      <c r="I46" s="133">
        <v>0</v>
      </c>
      <c r="J46" s="34">
        <v>0</v>
      </c>
      <c r="K46" s="133">
        <v>0</v>
      </c>
      <c r="L46" s="133">
        <v>0</v>
      </c>
      <c r="M46" s="231">
        <v>0</v>
      </c>
      <c r="N46" s="133">
        <v>0</v>
      </c>
      <c r="O46" s="133">
        <v>0</v>
      </c>
      <c r="P46" s="133">
        <v>0</v>
      </c>
      <c r="Q46" s="133">
        <v>0</v>
      </c>
      <c r="R46" s="133">
        <v>0</v>
      </c>
      <c r="S46" s="133">
        <v>0</v>
      </c>
      <c r="T46" s="133"/>
      <c r="U46" s="133">
        <v>0</v>
      </c>
      <c r="V46" s="133">
        <v>0</v>
      </c>
      <c r="W46" s="133">
        <v>0</v>
      </c>
    </row>
    <row r="47" spans="1:23">
      <c r="A47" s="132" t="s">
        <v>420</v>
      </c>
      <c r="B47" s="132" t="s">
        <v>314</v>
      </c>
      <c r="C47" s="310" t="s">
        <v>614</v>
      </c>
      <c r="D47" s="33" t="s">
        <v>158</v>
      </c>
      <c r="E47" t="s">
        <v>72</v>
      </c>
      <c r="F47" s="32">
        <v>28569526.109999999</v>
      </c>
      <c r="G47" s="147" t="s">
        <v>736</v>
      </c>
      <c r="H47" s="133">
        <v>14359722.48</v>
      </c>
      <c r="I47" s="133">
        <v>0</v>
      </c>
      <c r="J47" s="34">
        <v>0</v>
      </c>
      <c r="K47" s="133">
        <v>10309996.369999999</v>
      </c>
      <c r="L47" s="133">
        <v>3899807.26</v>
      </c>
      <c r="M47" s="231">
        <v>0</v>
      </c>
      <c r="N47" s="133">
        <v>0</v>
      </c>
      <c r="O47" s="133">
        <v>0</v>
      </c>
      <c r="P47" s="133">
        <v>0</v>
      </c>
      <c r="Q47" s="133">
        <v>0</v>
      </c>
      <c r="R47" s="133">
        <v>0</v>
      </c>
      <c r="S47" s="133">
        <v>0</v>
      </c>
      <c r="T47" s="133"/>
      <c r="U47" s="133">
        <v>0</v>
      </c>
      <c r="V47" s="133">
        <v>0</v>
      </c>
      <c r="W47" s="133">
        <v>0</v>
      </c>
    </row>
    <row r="48" spans="1:23">
      <c r="A48" s="253" t="s">
        <v>420</v>
      </c>
      <c r="B48" s="253" t="s">
        <v>445</v>
      </c>
      <c r="C48" s="311" t="s">
        <v>745</v>
      </c>
      <c r="D48" s="254" t="s">
        <v>158</v>
      </c>
      <c r="E48" s="41" t="s">
        <v>467</v>
      </c>
      <c r="F48" s="229">
        <v>0</v>
      </c>
      <c r="G48" s="133">
        <v>0</v>
      </c>
      <c r="H48" s="133">
        <v>0</v>
      </c>
      <c r="I48" s="133">
        <v>0</v>
      </c>
      <c r="J48" s="32">
        <v>0</v>
      </c>
      <c r="K48" s="133">
        <v>0</v>
      </c>
      <c r="L48" s="133">
        <v>0</v>
      </c>
      <c r="M48" s="231">
        <v>0</v>
      </c>
      <c r="N48" s="133">
        <v>0</v>
      </c>
      <c r="O48" s="133">
        <v>0</v>
      </c>
      <c r="P48" s="133">
        <v>0</v>
      </c>
      <c r="Q48" s="133">
        <v>0</v>
      </c>
      <c r="R48" s="133">
        <v>0</v>
      </c>
      <c r="S48" s="133">
        <v>0</v>
      </c>
      <c r="T48" s="133"/>
      <c r="U48" s="133">
        <v>0</v>
      </c>
      <c r="V48" s="133">
        <v>0</v>
      </c>
      <c r="W48" s="133">
        <v>0</v>
      </c>
    </row>
    <row r="49" spans="1:23">
      <c r="A49" s="132" t="s">
        <v>420</v>
      </c>
      <c r="B49" s="132" t="s">
        <v>315</v>
      </c>
      <c r="C49" s="310" t="s">
        <v>615</v>
      </c>
      <c r="D49" s="33" t="s">
        <v>158</v>
      </c>
      <c r="E49" t="s">
        <v>73</v>
      </c>
      <c r="F49" s="32">
        <v>1748668.99</v>
      </c>
      <c r="G49" s="147" t="s">
        <v>736</v>
      </c>
      <c r="H49" s="133">
        <v>1748668.99</v>
      </c>
      <c r="I49" s="133">
        <v>0</v>
      </c>
      <c r="J49" s="34">
        <v>0</v>
      </c>
      <c r="K49" s="133">
        <v>0</v>
      </c>
      <c r="L49" s="133">
        <v>0</v>
      </c>
      <c r="M49" s="231">
        <v>0</v>
      </c>
      <c r="N49" s="133">
        <v>0</v>
      </c>
      <c r="O49" s="133">
        <v>0</v>
      </c>
      <c r="P49" s="133">
        <v>0</v>
      </c>
      <c r="Q49" s="133">
        <v>0</v>
      </c>
      <c r="R49" s="133">
        <v>0</v>
      </c>
      <c r="S49" s="133">
        <v>0</v>
      </c>
      <c r="T49" s="133"/>
      <c r="U49" s="133">
        <v>0</v>
      </c>
      <c r="V49" s="133">
        <v>0</v>
      </c>
      <c r="W49" s="133">
        <v>0</v>
      </c>
    </row>
    <row r="50" spans="1:23">
      <c r="A50" s="132" t="s">
        <v>420</v>
      </c>
      <c r="B50" s="132" t="s">
        <v>316</v>
      </c>
      <c r="C50" s="310" t="s">
        <v>616</v>
      </c>
      <c r="D50" s="33" t="s">
        <v>158</v>
      </c>
      <c r="E50" t="s">
        <v>74</v>
      </c>
      <c r="F50" s="32">
        <v>27821254.739999998</v>
      </c>
      <c r="G50" s="147" t="s">
        <v>736</v>
      </c>
      <c r="H50" s="133">
        <v>27519303.949999999</v>
      </c>
      <c r="I50" s="133">
        <v>0</v>
      </c>
      <c r="J50" s="34">
        <v>0</v>
      </c>
      <c r="K50" s="133">
        <v>301950.78999999998</v>
      </c>
      <c r="L50" s="133">
        <v>0</v>
      </c>
      <c r="M50" s="231">
        <v>0</v>
      </c>
      <c r="N50" s="133">
        <v>0</v>
      </c>
      <c r="O50" s="133">
        <v>0</v>
      </c>
      <c r="P50" s="133">
        <v>0</v>
      </c>
      <c r="Q50" s="133">
        <v>0</v>
      </c>
      <c r="R50" s="133">
        <v>0</v>
      </c>
      <c r="S50" s="133">
        <v>0</v>
      </c>
      <c r="T50" s="133"/>
      <c r="U50" s="133">
        <v>0</v>
      </c>
      <c r="V50" s="133">
        <v>0</v>
      </c>
      <c r="W50" s="133">
        <v>0</v>
      </c>
    </row>
    <row r="51" spans="1:23">
      <c r="A51" s="132" t="s">
        <v>420</v>
      </c>
      <c r="B51" s="132" t="s">
        <v>317</v>
      </c>
      <c r="C51" s="310" t="s">
        <v>617</v>
      </c>
      <c r="D51" s="33" t="s">
        <v>158</v>
      </c>
      <c r="E51" t="s">
        <v>75</v>
      </c>
      <c r="F51" s="32">
        <v>97198771.959999993</v>
      </c>
      <c r="G51" s="147" t="s">
        <v>736</v>
      </c>
      <c r="H51" s="133">
        <v>70924707.409999996</v>
      </c>
      <c r="I51" s="133">
        <v>0</v>
      </c>
      <c r="J51" s="34">
        <v>0</v>
      </c>
      <c r="K51" s="133">
        <v>2875916.08</v>
      </c>
      <c r="L51" s="133">
        <v>23398148.469999999</v>
      </c>
      <c r="M51" s="231">
        <v>0</v>
      </c>
      <c r="N51" s="133">
        <v>0</v>
      </c>
      <c r="O51" s="133">
        <v>0</v>
      </c>
      <c r="P51" s="133">
        <v>0</v>
      </c>
      <c r="Q51" s="133">
        <v>0</v>
      </c>
      <c r="R51" s="133">
        <v>0</v>
      </c>
      <c r="S51" s="133">
        <v>0</v>
      </c>
      <c r="T51" s="133"/>
      <c r="U51" s="133">
        <v>0</v>
      </c>
      <c r="V51" s="133">
        <v>0</v>
      </c>
      <c r="W51" s="133">
        <v>0</v>
      </c>
    </row>
    <row r="52" spans="1:23">
      <c r="A52" s="132" t="s">
        <v>420</v>
      </c>
      <c r="B52" s="132" t="s">
        <v>318</v>
      </c>
      <c r="C52" s="310" t="s">
        <v>618</v>
      </c>
      <c r="D52" s="33" t="s">
        <v>158</v>
      </c>
      <c r="E52" t="s">
        <v>76</v>
      </c>
      <c r="F52" s="32">
        <v>4117978.23</v>
      </c>
      <c r="G52" s="147" t="s">
        <v>736</v>
      </c>
      <c r="H52" s="133">
        <v>4117978.23</v>
      </c>
      <c r="I52" s="133">
        <v>0</v>
      </c>
      <c r="J52" s="34">
        <v>0</v>
      </c>
      <c r="K52" s="133">
        <v>0</v>
      </c>
      <c r="L52" s="133">
        <v>0</v>
      </c>
      <c r="M52" s="231">
        <v>0</v>
      </c>
      <c r="N52" s="133">
        <v>0</v>
      </c>
      <c r="O52" s="133">
        <v>0</v>
      </c>
      <c r="P52" s="133">
        <v>0</v>
      </c>
      <c r="Q52" s="133">
        <v>0</v>
      </c>
      <c r="R52" s="133">
        <v>0</v>
      </c>
      <c r="S52" s="133">
        <v>0</v>
      </c>
      <c r="T52" s="133"/>
      <c r="U52" s="133">
        <v>0</v>
      </c>
      <c r="V52" s="133">
        <v>0</v>
      </c>
      <c r="W52" s="133">
        <v>0</v>
      </c>
    </row>
    <row r="53" spans="1:23">
      <c r="A53" s="132" t="s">
        <v>420</v>
      </c>
      <c r="B53" s="132" t="s">
        <v>319</v>
      </c>
      <c r="C53" s="310" t="s">
        <v>619</v>
      </c>
      <c r="D53" s="33" t="s">
        <v>158</v>
      </c>
      <c r="E53" t="s">
        <v>77</v>
      </c>
      <c r="F53" s="32">
        <v>1045608.68</v>
      </c>
      <c r="G53" s="147" t="s">
        <v>736</v>
      </c>
      <c r="H53" s="133">
        <v>1045608.68</v>
      </c>
      <c r="I53" s="133">
        <v>0</v>
      </c>
      <c r="J53" s="34">
        <v>0</v>
      </c>
      <c r="K53" s="133">
        <v>0</v>
      </c>
      <c r="L53" s="133">
        <v>0</v>
      </c>
      <c r="M53" s="231">
        <v>0</v>
      </c>
      <c r="N53" s="133">
        <v>0</v>
      </c>
      <c r="O53" s="133">
        <v>0</v>
      </c>
      <c r="P53" s="133">
        <v>0</v>
      </c>
      <c r="Q53" s="133">
        <v>0</v>
      </c>
      <c r="R53" s="133">
        <v>0</v>
      </c>
      <c r="S53" s="133">
        <v>0</v>
      </c>
      <c r="T53" s="133"/>
      <c r="U53" s="133">
        <v>0</v>
      </c>
      <c r="V53" s="133">
        <v>0</v>
      </c>
      <c r="W53" s="133">
        <v>0</v>
      </c>
    </row>
    <row r="54" spans="1:23">
      <c r="A54" s="132" t="s">
        <v>420</v>
      </c>
      <c r="B54" s="132" t="s">
        <v>320</v>
      </c>
      <c r="C54" s="310" t="s">
        <v>620</v>
      </c>
      <c r="D54" s="33" t="s">
        <v>158</v>
      </c>
      <c r="E54" t="s">
        <v>78</v>
      </c>
      <c r="F54" s="32">
        <v>10894756.779999999</v>
      </c>
      <c r="G54" s="147" t="s">
        <v>736</v>
      </c>
      <c r="H54" s="133">
        <v>10894756.779999999</v>
      </c>
      <c r="I54" s="133">
        <v>0</v>
      </c>
      <c r="J54" s="34">
        <v>0</v>
      </c>
      <c r="K54" s="133">
        <v>0</v>
      </c>
      <c r="L54" s="133">
        <v>0</v>
      </c>
      <c r="M54" s="231">
        <v>0</v>
      </c>
      <c r="N54" s="133">
        <v>0</v>
      </c>
      <c r="O54" s="133">
        <v>0</v>
      </c>
      <c r="P54" s="133">
        <v>0</v>
      </c>
      <c r="Q54" s="133">
        <v>0</v>
      </c>
      <c r="R54" s="133">
        <v>0</v>
      </c>
      <c r="S54" s="133">
        <v>0</v>
      </c>
      <c r="T54" s="133"/>
      <c r="U54" s="133">
        <v>0</v>
      </c>
      <c r="V54" s="133">
        <v>0</v>
      </c>
      <c r="W54" s="133">
        <v>0</v>
      </c>
    </row>
    <row r="55" spans="1:23">
      <c r="A55" s="132" t="s">
        <v>420</v>
      </c>
      <c r="B55" s="132" t="s">
        <v>322</v>
      </c>
      <c r="C55" s="310" t="s">
        <v>622</v>
      </c>
      <c r="D55" s="33" t="s">
        <v>158</v>
      </c>
      <c r="E55" t="s">
        <v>80</v>
      </c>
      <c r="F55" s="32">
        <v>9020591.9800000004</v>
      </c>
      <c r="G55" s="147" t="s">
        <v>736</v>
      </c>
      <c r="H55" s="133">
        <v>7612187</v>
      </c>
      <c r="I55" s="133">
        <v>0</v>
      </c>
      <c r="J55" s="34">
        <v>0</v>
      </c>
      <c r="K55" s="133">
        <v>1408404.98</v>
      </c>
      <c r="L55" s="133">
        <v>0</v>
      </c>
      <c r="M55" s="231">
        <v>0</v>
      </c>
      <c r="N55" s="133">
        <v>0</v>
      </c>
      <c r="O55" s="133">
        <v>0</v>
      </c>
      <c r="P55" s="133">
        <v>0</v>
      </c>
      <c r="Q55" s="133">
        <v>0</v>
      </c>
      <c r="R55" s="133">
        <v>0</v>
      </c>
      <c r="S55" s="133">
        <v>0</v>
      </c>
      <c r="T55" s="133"/>
      <c r="U55" s="133">
        <v>0</v>
      </c>
      <c r="V55" s="133">
        <v>0</v>
      </c>
      <c r="W55" s="133">
        <v>0</v>
      </c>
    </row>
    <row r="56" spans="1:23">
      <c r="A56" s="132" t="s">
        <v>420</v>
      </c>
      <c r="B56" s="132" t="s">
        <v>323</v>
      </c>
      <c r="C56" s="310" t="s">
        <v>623</v>
      </c>
      <c r="D56" s="33" t="s">
        <v>158</v>
      </c>
      <c r="E56" t="s">
        <v>81</v>
      </c>
      <c r="F56" s="32">
        <v>7033010.2800000003</v>
      </c>
      <c r="G56" s="147" t="s">
        <v>736</v>
      </c>
      <c r="H56" s="133">
        <v>3245696.06</v>
      </c>
      <c r="I56" s="133">
        <v>0</v>
      </c>
      <c r="J56" s="34">
        <v>0</v>
      </c>
      <c r="K56" s="133">
        <v>3787314.22</v>
      </c>
      <c r="L56" s="133">
        <v>0</v>
      </c>
      <c r="M56" s="231">
        <v>0</v>
      </c>
      <c r="N56" s="133">
        <v>0</v>
      </c>
      <c r="O56" s="133">
        <v>0</v>
      </c>
      <c r="P56" s="133">
        <v>0</v>
      </c>
      <c r="Q56" s="133">
        <v>0</v>
      </c>
      <c r="R56" s="133">
        <v>0</v>
      </c>
      <c r="S56" s="133">
        <v>0</v>
      </c>
      <c r="T56" s="133"/>
      <c r="U56" s="133">
        <v>0</v>
      </c>
      <c r="V56" s="133">
        <v>0</v>
      </c>
      <c r="W56" s="133">
        <v>0</v>
      </c>
    </row>
    <row r="57" spans="1:23">
      <c r="A57" s="132" t="s">
        <v>420</v>
      </c>
      <c r="B57" s="132" t="s">
        <v>324</v>
      </c>
      <c r="C57" s="310" t="s">
        <v>624</v>
      </c>
      <c r="D57" s="33" t="s">
        <v>158</v>
      </c>
      <c r="E57" t="s">
        <v>82</v>
      </c>
      <c r="F57" s="32">
        <v>1271233.08</v>
      </c>
      <c r="G57" s="147" t="s">
        <v>736</v>
      </c>
      <c r="H57" s="133">
        <v>1131835.31</v>
      </c>
      <c r="I57" s="133">
        <v>0</v>
      </c>
      <c r="J57" s="34">
        <v>0</v>
      </c>
      <c r="K57" s="133">
        <v>139397.76999999999</v>
      </c>
      <c r="L57" s="133">
        <v>0</v>
      </c>
      <c r="M57" s="231">
        <v>0</v>
      </c>
      <c r="N57" s="133">
        <v>0</v>
      </c>
      <c r="O57" s="133">
        <v>0</v>
      </c>
      <c r="P57" s="133">
        <v>0</v>
      </c>
      <c r="Q57" s="133">
        <v>0</v>
      </c>
      <c r="R57" s="133">
        <v>0</v>
      </c>
      <c r="S57" s="133">
        <v>0</v>
      </c>
      <c r="T57" s="133"/>
      <c r="U57" s="133">
        <v>0</v>
      </c>
      <c r="V57" s="133">
        <v>0</v>
      </c>
      <c r="W57" s="133">
        <v>0</v>
      </c>
    </row>
    <row r="58" spans="1:23">
      <c r="A58" s="132" t="s">
        <v>420</v>
      </c>
      <c r="B58" s="278" t="s">
        <v>488</v>
      </c>
      <c r="C58" s="310" t="s">
        <v>625</v>
      </c>
      <c r="D58" s="33" t="s">
        <v>158</v>
      </c>
      <c r="E58" s="45" t="s">
        <v>487</v>
      </c>
      <c r="F58" s="32">
        <v>0</v>
      </c>
      <c r="G58" s="147" t="s">
        <v>736</v>
      </c>
      <c r="H58" s="133">
        <v>0</v>
      </c>
      <c r="I58" s="133">
        <v>0</v>
      </c>
      <c r="J58" s="34">
        <v>0</v>
      </c>
      <c r="K58" s="133">
        <v>0</v>
      </c>
      <c r="L58" s="133">
        <v>0</v>
      </c>
      <c r="M58" s="231">
        <v>0</v>
      </c>
      <c r="N58" s="133">
        <v>0</v>
      </c>
      <c r="O58" s="133">
        <v>0</v>
      </c>
      <c r="P58" s="133">
        <v>0</v>
      </c>
      <c r="Q58" s="133">
        <v>0</v>
      </c>
      <c r="R58" s="133">
        <v>0</v>
      </c>
      <c r="S58" s="133">
        <v>0</v>
      </c>
      <c r="T58" s="133"/>
      <c r="U58" s="133">
        <v>0</v>
      </c>
      <c r="V58" s="133">
        <v>0</v>
      </c>
      <c r="W58" s="133">
        <v>0</v>
      </c>
    </row>
    <row r="59" spans="1:23">
      <c r="A59" s="132" t="s">
        <v>420</v>
      </c>
      <c r="B59" s="132" t="s">
        <v>473</v>
      </c>
      <c r="C59" s="310" t="s">
        <v>626</v>
      </c>
      <c r="D59" s="33" t="s">
        <v>158</v>
      </c>
      <c r="E59" t="s">
        <v>486</v>
      </c>
      <c r="F59" s="32">
        <v>20262363.810000002</v>
      </c>
      <c r="G59" s="147" t="s">
        <v>736</v>
      </c>
      <c r="H59" s="133">
        <v>17926511.23</v>
      </c>
      <c r="I59" s="133">
        <v>0</v>
      </c>
      <c r="J59" s="34">
        <v>0</v>
      </c>
      <c r="K59" s="133">
        <v>2335852.58</v>
      </c>
      <c r="L59" s="133">
        <v>0</v>
      </c>
      <c r="M59" s="231">
        <v>0</v>
      </c>
      <c r="N59" s="133">
        <v>0</v>
      </c>
      <c r="O59" s="133">
        <v>0</v>
      </c>
      <c r="P59" s="133">
        <v>0</v>
      </c>
      <c r="Q59" s="133">
        <v>0</v>
      </c>
      <c r="R59" s="133">
        <v>0</v>
      </c>
      <c r="S59" s="133">
        <v>0</v>
      </c>
      <c r="T59" s="133"/>
      <c r="U59" s="133">
        <v>0</v>
      </c>
      <c r="V59" s="133">
        <v>0</v>
      </c>
      <c r="W59" s="133">
        <v>0</v>
      </c>
    </row>
    <row r="60" spans="1:23">
      <c r="A60" s="132" t="s">
        <v>420</v>
      </c>
      <c r="B60" s="132" t="s">
        <v>325</v>
      </c>
      <c r="C60" s="310" t="s">
        <v>627</v>
      </c>
      <c r="D60" s="33" t="s">
        <v>158</v>
      </c>
      <c r="E60" t="s">
        <v>83</v>
      </c>
      <c r="F60" s="32">
        <v>1636442.2</v>
      </c>
      <c r="G60" s="147" t="s">
        <v>736</v>
      </c>
      <c r="H60" s="133">
        <v>1636442.2</v>
      </c>
      <c r="I60" s="133">
        <v>0</v>
      </c>
      <c r="J60" s="34">
        <v>0</v>
      </c>
      <c r="K60" s="133">
        <v>0</v>
      </c>
      <c r="L60" s="133">
        <v>0</v>
      </c>
      <c r="M60" s="231">
        <v>0</v>
      </c>
      <c r="N60" s="133">
        <v>0</v>
      </c>
      <c r="O60" s="133">
        <v>0</v>
      </c>
      <c r="P60" s="133">
        <v>0</v>
      </c>
      <c r="Q60" s="133">
        <v>0</v>
      </c>
      <c r="R60" s="133">
        <v>0</v>
      </c>
      <c r="S60" s="133">
        <v>0</v>
      </c>
      <c r="T60" s="133"/>
      <c r="U60" s="133">
        <v>0</v>
      </c>
      <c r="V60" s="133">
        <v>0</v>
      </c>
      <c r="W60" s="133">
        <v>0</v>
      </c>
    </row>
    <row r="61" spans="1:23">
      <c r="A61" s="132" t="s">
        <v>420</v>
      </c>
      <c r="B61" s="132" t="s">
        <v>326</v>
      </c>
      <c r="C61" s="310" t="s">
        <v>746</v>
      </c>
      <c r="D61" s="33" t="s">
        <v>158</v>
      </c>
      <c r="E61" t="s">
        <v>84</v>
      </c>
      <c r="F61" s="32">
        <v>0</v>
      </c>
      <c r="G61" s="147" t="s">
        <v>736</v>
      </c>
      <c r="H61" s="133">
        <v>0</v>
      </c>
      <c r="I61" s="133">
        <v>0</v>
      </c>
      <c r="J61" s="34">
        <v>0</v>
      </c>
      <c r="K61" s="133">
        <v>0</v>
      </c>
      <c r="L61" s="133">
        <v>0</v>
      </c>
      <c r="M61" s="231">
        <v>0</v>
      </c>
      <c r="N61" s="133">
        <v>0</v>
      </c>
      <c r="O61" s="133">
        <v>0</v>
      </c>
      <c r="P61" s="133">
        <v>0</v>
      </c>
      <c r="Q61" s="133">
        <v>0</v>
      </c>
      <c r="R61" s="133">
        <v>0</v>
      </c>
      <c r="S61" s="133">
        <v>0</v>
      </c>
      <c r="T61" s="133"/>
      <c r="U61" s="133">
        <v>0</v>
      </c>
      <c r="V61" s="133">
        <v>0</v>
      </c>
      <c r="W61" s="133">
        <v>0</v>
      </c>
    </row>
    <row r="62" spans="1:23" ht="15" customHeight="1">
      <c r="A62" s="132" t="s">
        <v>420</v>
      </c>
      <c r="B62" s="132" t="s">
        <v>328</v>
      </c>
      <c r="C62" s="310" t="s">
        <v>747</v>
      </c>
      <c r="D62" s="33" t="s">
        <v>158</v>
      </c>
      <c r="E62" t="s">
        <v>85</v>
      </c>
      <c r="F62" s="32">
        <v>0</v>
      </c>
      <c r="G62" s="133">
        <v>0</v>
      </c>
      <c r="H62" s="133">
        <v>0</v>
      </c>
      <c r="I62" s="133">
        <v>0</v>
      </c>
      <c r="J62" s="34">
        <v>0</v>
      </c>
      <c r="K62" s="133">
        <v>0</v>
      </c>
      <c r="L62" s="133">
        <v>0</v>
      </c>
      <c r="M62" s="231">
        <v>0</v>
      </c>
      <c r="N62" s="133">
        <v>0</v>
      </c>
      <c r="O62" s="133">
        <v>0</v>
      </c>
      <c r="P62" s="133">
        <v>0</v>
      </c>
      <c r="Q62" s="133">
        <v>0</v>
      </c>
      <c r="R62" s="133">
        <v>0</v>
      </c>
      <c r="S62" s="133">
        <v>0</v>
      </c>
      <c r="T62" s="133"/>
      <c r="U62" s="133">
        <v>0</v>
      </c>
      <c r="V62" s="133">
        <v>0</v>
      </c>
      <c r="W62" s="133">
        <v>0</v>
      </c>
    </row>
    <row r="63" spans="1:23">
      <c r="A63" s="253" t="s">
        <v>420</v>
      </c>
      <c r="B63" s="253" t="s">
        <v>329</v>
      </c>
      <c r="C63" s="311" t="s">
        <v>469</v>
      </c>
      <c r="D63" s="254" t="s">
        <v>158</v>
      </c>
      <c r="E63" s="41" t="s">
        <v>86</v>
      </c>
      <c r="F63" s="229">
        <v>31143844.190000001</v>
      </c>
      <c r="G63" s="147" t="s">
        <v>736</v>
      </c>
      <c r="H63" s="133">
        <v>31143844.190000001</v>
      </c>
      <c r="I63" s="133">
        <v>0</v>
      </c>
      <c r="J63" s="34">
        <v>0</v>
      </c>
      <c r="K63" s="133">
        <v>0</v>
      </c>
      <c r="L63" s="133">
        <v>0</v>
      </c>
      <c r="M63" s="231">
        <v>0</v>
      </c>
      <c r="N63" s="133">
        <v>0</v>
      </c>
      <c r="O63" s="133">
        <v>0</v>
      </c>
      <c r="P63" s="133">
        <v>0</v>
      </c>
      <c r="Q63" s="133">
        <v>0</v>
      </c>
      <c r="R63" s="133">
        <v>0</v>
      </c>
      <c r="S63" s="133">
        <v>0</v>
      </c>
      <c r="T63" s="133"/>
      <c r="U63" s="133">
        <v>0</v>
      </c>
      <c r="V63" s="133">
        <v>0</v>
      </c>
      <c r="W63" s="133">
        <v>0</v>
      </c>
    </row>
    <row r="64" spans="1:23">
      <c r="A64" s="132" t="s">
        <v>420</v>
      </c>
      <c r="B64" s="132" t="s">
        <v>468</v>
      </c>
      <c r="C64" s="310" t="s">
        <v>629</v>
      </c>
      <c r="D64" s="33" t="s">
        <v>158</v>
      </c>
      <c r="E64" t="s">
        <v>86</v>
      </c>
      <c r="F64" s="32">
        <v>0</v>
      </c>
      <c r="G64" s="147" t="s">
        <v>736</v>
      </c>
      <c r="H64" s="133">
        <v>0</v>
      </c>
      <c r="I64" s="133">
        <v>0</v>
      </c>
      <c r="J64" s="34">
        <v>0</v>
      </c>
      <c r="K64" s="133">
        <v>0</v>
      </c>
      <c r="L64" s="133">
        <v>0</v>
      </c>
      <c r="M64" s="231">
        <v>0</v>
      </c>
      <c r="N64" s="133">
        <v>0</v>
      </c>
      <c r="O64" s="133">
        <v>0</v>
      </c>
      <c r="P64" s="133">
        <v>0</v>
      </c>
      <c r="Q64" s="133">
        <v>0</v>
      </c>
      <c r="R64" s="133">
        <v>0</v>
      </c>
      <c r="S64" s="133">
        <v>0</v>
      </c>
      <c r="T64" s="133"/>
      <c r="U64" s="133">
        <v>0</v>
      </c>
      <c r="V64" s="133">
        <v>0</v>
      </c>
      <c r="W64" s="133">
        <v>0</v>
      </c>
    </row>
    <row r="65" spans="1:23" ht="15" customHeight="1">
      <c r="A65" s="132" t="s">
        <v>420</v>
      </c>
      <c r="B65" s="132" t="s">
        <v>330</v>
      </c>
      <c r="C65" s="310" t="s">
        <v>630</v>
      </c>
      <c r="D65" s="33" t="s">
        <v>158</v>
      </c>
      <c r="E65" t="s">
        <v>87</v>
      </c>
      <c r="F65" s="32">
        <v>1007055000</v>
      </c>
      <c r="G65" s="133">
        <v>0</v>
      </c>
      <c r="H65" s="133">
        <v>0</v>
      </c>
      <c r="I65" s="133">
        <v>0</v>
      </c>
      <c r="J65" s="34">
        <v>0</v>
      </c>
      <c r="K65" s="133">
        <v>0</v>
      </c>
      <c r="L65" s="133">
        <v>0</v>
      </c>
      <c r="M65" s="231">
        <v>0</v>
      </c>
      <c r="N65" s="133">
        <v>0</v>
      </c>
      <c r="O65" s="133">
        <v>1007055000</v>
      </c>
      <c r="P65" s="133">
        <v>0</v>
      </c>
      <c r="Q65" s="133">
        <v>0</v>
      </c>
      <c r="R65" s="133">
        <v>0</v>
      </c>
      <c r="S65" s="133">
        <v>0</v>
      </c>
      <c r="T65" s="133"/>
      <c r="U65" s="133">
        <v>0</v>
      </c>
      <c r="V65" s="133">
        <v>0</v>
      </c>
      <c r="W65" s="133">
        <v>0</v>
      </c>
    </row>
    <row r="66" spans="1:23">
      <c r="A66" s="132" t="s">
        <v>420</v>
      </c>
      <c r="B66" s="132" t="s">
        <v>331</v>
      </c>
      <c r="C66" s="310" t="s">
        <v>631</v>
      </c>
      <c r="D66" s="33" t="s">
        <v>158</v>
      </c>
      <c r="E66" t="s">
        <v>88</v>
      </c>
      <c r="F66" s="32">
        <v>790781.13</v>
      </c>
      <c r="G66" s="147" t="s">
        <v>736</v>
      </c>
      <c r="H66" s="133">
        <v>776603.17</v>
      </c>
      <c r="I66" s="133">
        <v>0</v>
      </c>
      <c r="J66" s="34">
        <v>0</v>
      </c>
      <c r="K66" s="133">
        <v>14177.96</v>
      </c>
      <c r="L66" s="133">
        <v>0</v>
      </c>
      <c r="M66" s="231">
        <v>0</v>
      </c>
      <c r="N66" s="133">
        <v>0</v>
      </c>
      <c r="O66" s="133">
        <v>0</v>
      </c>
      <c r="P66" s="133">
        <v>0</v>
      </c>
      <c r="Q66" s="133">
        <v>0</v>
      </c>
      <c r="R66" s="133">
        <v>0</v>
      </c>
      <c r="S66" s="133">
        <v>0</v>
      </c>
      <c r="T66" s="133"/>
      <c r="U66" s="133">
        <v>0</v>
      </c>
      <c r="V66" s="133">
        <v>0</v>
      </c>
      <c r="W66" s="133">
        <v>0</v>
      </c>
    </row>
    <row r="67" spans="1:23">
      <c r="A67" s="132" t="s">
        <v>420</v>
      </c>
      <c r="B67" s="132" t="s">
        <v>333</v>
      </c>
      <c r="C67" s="310" t="s">
        <v>633</v>
      </c>
      <c r="D67" s="33" t="s">
        <v>158</v>
      </c>
      <c r="E67" t="s">
        <v>90</v>
      </c>
      <c r="F67" s="32">
        <v>1307192.95</v>
      </c>
      <c r="G67" s="147" t="s">
        <v>736</v>
      </c>
      <c r="H67" s="133">
        <v>1307192.95</v>
      </c>
      <c r="I67" s="133">
        <v>0</v>
      </c>
      <c r="J67" s="34">
        <v>0</v>
      </c>
      <c r="K67" s="133">
        <v>0</v>
      </c>
      <c r="L67" s="133">
        <v>0</v>
      </c>
      <c r="M67" s="231">
        <v>0</v>
      </c>
      <c r="N67" s="133">
        <v>0</v>
      </c>
      <c r="O67" s="133">
        <v>0</v>
      </c>
      <c r="P67" s="133">
        <v>0</v>
      </c>
      <c r="Q67" s="133">
        <v>0</v>
      </c>
      <c r="R67" s="133">
        <v>0</v>
      </c>
      <c r="S67" s="133">
        <v>0</v>
      </c>
      <c r="T67" s="133"/>
      <c r="U67" s="133">
        <v>0</v>
      </c>
      <c r="V67" s="133">
        <v>0</v>
      </c>
      <c r="W67" s="133">
        <v>0</v>
      </c>
    </row>
    <row r="68" spans="1:23">
      <c r="A68" s="132" t="s">
        <v>420</v>
      </c>
      <c r="B68" s="132" t="s">
        <v>334</v>
      </c>
      <c r="C68" s="310" t="s">
        <v>634</v>
      </c>
      <c r="D68" s="33" t="s">
        <v>158</v>
      </c>
      <c r="E68" t="s">
        <v>91</v>
      </c>
      <c r="F68" s="32">
        <v>7409533.7300000004</v>
      </c>
      <c r="G68" s="147" t="s">
        <v>736</v>
      </c>
      <c r="H68" s="133">
        <v>7300599.9400000004</v>
      </c>
      <c r="I68" s="133">
        <v>0</v>
      </c>
      <c r="J68" s="34">
        <v>0</v>
      </c>
      <c r="K68" s="133">
        <v>108933.79</v>
      </c>
      <c r="L68" s="133">
        <v>0</v>
      </c>
      <c r="M68" s="231">
        <v>0</v>
      </c>
      <c r="N68" s="133">
        <v>0</v>
      </c>
      <c r="O68" s="133">
        <v>0</v>
      </c>
      <c r="P68" s="133">
        <v>0</v>
      </c>
      <c r="Q68" s="133">
        <v>0</v>
      </c>
      <c r="R68" s="133">
        <v>0</v>
      </c>
      <c r="S68" s="133">
        <v>0</v>
      </c>
      <c r="T68" s="133"/>
      <c r="U68" s="133">
        <v>0</v>
      </c>
      <c r="V68" s="133">
        <v>0</v>
      </c>
      <c r="W68" s="133">
        <v>0</v>
      </c>
    </row>
    <row r="69" spans="1:23" ht="15" customHeight="1">
      <c r="A69" s="132" t="s">
        <v>420</v>
      </c>
      <c r="B69" s="132" t="s">
        <v>335</v>
      </c>
      <c r="C69" s="310" t="s">
        <v>748</v>
      </c>
      <c r="D69" s="33" t="s">
        <v>158</v>
      </c>
      <c r="E69" t="s">
        <v>92</v>
      </c>
      <c r="F69" s="32">
        <v>0</v>
      </c>
      <c r="G69" s="133">
        <v>0</v>
      </c>
      <c r="H69" s="133">
        <v>0</v>
      </c>
      <c r="I69" s="133">
        <v>0</v>
      </c>
      <c r="J69" s="34">
        <v>0</v>
      </c>
      <c r="K69" s="133">
        <v>0</v>
      </c>
      <c r="L69" s="133">
        <v>0</v>
      </c>
      <c r="M69" s="231">
        <v>0</v>
      </c>
      <c r="N69" s="133">
        <v>0</v>
      </c>
      <c r="O69" s="133">
        <v>0</v>
      </c>
      <c r="P69" s="133">
        <v>0</v>
      </c>
      <c r="Q69" s="133">
        <v>0</v>
      </c>
      <c r="R69" s="133">
        <v>0</v>
      </c>
      <c r="S69" s="133">
        <v>0</v>
      </c>
      <c r="T69" s="133"/>
      <c r="U69" s="133">
        <v>0</v>
      </c>
      <c r="V69" s="133">
        <v>0</v>
      </c>
      <c r="W69" s="133">
        <v>0</v>
      </c>
    </row>
    <row r="70" spans="1:23" ht="15" customHeight="1">
      <c r="A70" s="132" t="s">
        <v>420</v>
      </c>
      <c r="B70" s="132" t="s">
        <v>365</v>
      </c>
      <c r="C70" s="310" t="s">
        <v>224</v>
      </c>
      <c r="D70" s="33" t="s">
        <v>158</v>
      </c>
      <c r="E70" t="s">
        <v>164</v>
      </c>
      <c r="F70" s="229">
        <v>614069392</v>
      </c>
      <c r="G70" s="133">
        <v>299123</v>
      </c>
      <c r="H70" s="133">
        <v>299123</v>
      </c>
      <c r="I70" s="133">
        <v>202575000</v>
      </c>
      <c r="J70" s="34">
        <v>0</v>
      </c>
      <c r="K70" s="133">
        <v>0</v>
      </c>
      <c r="L70" s="133">
        <v>0</v>
      </c>
      <c r="M70" s="231">
        <v>43290269</v>
      </c>
      <c r="N70" s="133">
        <v>0</v>
      </c>
      <c r="O70" s="133">
        <v>0</v>
      </c>
      <c r="P70" s="133">
        <v>367905000</v>
      </c>
      <c r="Q70" s="133">
        <v>0</v>
      </c>
      <c r="R70" s="133">
        <v>0</v>
      </c>
      <c r="S70" s="133">
        <v>1853190</v>
      </c>
      <c r="T70" s="133"/>
      <c r="U70" s="133">
        <v>0</v>
      </c>
      <c r="V70" s="133">
        <v>0</v>
      </c>
      <c r="W70" s="133">
        <v>0</v>
      </c>
    </row>
    <row r="71" spans="1:23" ht="15" customHeight="1">
      <c r="A71" s="132" t="s">
        <v>420</v>
      </c>
      <c r="B71" s="132" t="s">
        <v>380</v>
      </c>
      <c r="C71" s="310" t="s">
        <v>749</v>
      </c>
      <c r="D71" s="33" t="s">
        <v>158</v>
      </c>
      <c r="E71" t="s">
        <v>122</v>
      </c>
      <c r="F71" s="32">
        <v>0</v>
      </c>
      <c r="G71" s="133">
        <v>0</v>
      </c>
      <c r="H71" s="133">
        <v>0</v>
      </c>
      <c r="I71" s="133">
        <v>0</v>
      </c>
      <c r="J71" s="34">
        <v>0</v>
      </c>
      <c r="K71" s="133">
        <v>0</v>
      </c>
      <c r="L71" s="133">
        <v>0</v>
      </c>
      <c r="M71" s="231">
        <v>0</v>
      </c>
      <c r="N71" s="133">
        <v>0</v>
      </c>
      <c r="O71" s="133">
        <v>0</v>
      </c>
      <c r="P71" s="133">
        <v>0</v>
      </c>
      <c r="Q71" s="133">
        <v>0</v>
      </c>
      <c r="R71" s="133">
        <v>0</v>
      </c>
      <c r="S71" s="133">
        <v>0</v>
      </c>
      <c r="T71" s="133"/>
      <c r="U71" s="133">
        <v>0</v>
      </c>
      <c r="V71" s="133">
        <v>0</v>
      </c>
      <c r="W71" s="133">
        <v>0</v>
      </c>
    </row>
    <row r="72" spans="1:23">
      <c r="A72" s="132" t="s">
        <v>420</v>
      </c>
      <c r="B72" s="132" t="s">
        <v>282</v>
      </c>
      <c r="C72" s="310" t="s">
        <v>583</v>
      </c>
      <c r="D72" s="33" t="s">
        <v>158</v>
      </c>
      <c r="E72" t="s">
        <v>50</v>
      </c>
      <c r="F72" s="229">
        <v>3696926.61</v>
      </c>
      <c r="G72" s="147" t="s">
        <v>736</v>
      </c>
      <c r="H72" s="133">
        <v>3537388.61</v>
      </c>
      <c r="I72" s="133">
        <v>0</v>
      </c>
      <c r="J72" s="34">
        <v>0</v>
      </c>
      <c r="K72" s="133">
        <v>159538</v>
      </c>
      <c r="L72" s="133">
        <v>0</v>
      </c>
      <c r="M72" s="231">
        <v>0</v>
      </c>
      <c r="N72" s="133">
        <v>0</v>
      </c>
      <c r="O72" s="133">
        <v>0</v>
      </c>
      <c r="P72" s="133">
        <v>0</v>
      </c>
      <c r="Q72" s="133">
        <v>0</v>
      </c>
      <c r="R72" s="133">
        <v>0</v>
      </c>
      <c r="S72" s="133">
        <v>0</v>
      </c>
      <c r="T72" s="133"/>
      <c r="U72" s="133">
        <v>0</v>
      </c>
      <c r="V72" s="133">
        <v>0</v>
      </c>
      <c r="W72" s="133">
        <v>0</v>
      </c>
    </row>
    <row r="73" spans="1:23" ht="15" customHeight="1">
      <c r="A73" s="132" t="s">
        <v>420</v>
      </c>
      <c r="B73" s="132" t="s">
        <v>283</v>
      </c>
      <c r="C73" s="310" t="s">
        <v>218</v>
      </c>
      <c r="D73" s="33" t="s">
        <v>158</v>
      </c>
      <c r="E73" t="s">
        <v>165</v>
      </c>
      <c r="F73" s="32">
        <v>2776923.5600000005</v>
      </c>
      <c r="G73" s="133">
        <v>2776923.56</v>
      </c>
      <c r="H73" s="133">
        <v>2776923.56</v>
      </c>
      <c r="I73" s="133">
        <v>0</v>
      </c>
      <c r="J73" s="34">
        <v>0</v>
      </c>
      <c r="K73" s="133">
        <v>0</v>
      </c>
      <c r="L73" s="133">
        <v>0</v>
      </c>
      <c r="M73" s="231">
        <v>0</v>
      </c>
      <c r="N73" s="133">
        <v>0</v>
      </c>
      <c r="O73" s="133">
        <v>0</v>
      </c>
      <c r="P73" s="133">
        <v>0</v>
      </c>
      <c r="Q73" s="133">
        <v>0</v>
      </c>
      <c r="R73" s="133">
        <v>0</v>
      </c>
      <c r="S73" s="133">
        <v>5177838.34</v>
      </c>
      <c r="T73" s="133"/>
      <c r="U73" s="133">
        <v>0</v>
      </c>
      <c r="V73" s="133">
        <v>0</v>
      </c>
      <c r="W73" s="133">
        <v>0</v>
      </c>
    </row>
    <row r="74" spans="1:23">
      <c r="A74" s="132" t="s">
        <v>420</v>
      </c>
      <c r="B74" s="132" t="s">
        <v>309</v>
      </c>
      <c r="C74" s="310" t="s">
        <v>607</v>
      </c>
      <c r="D74" s="33" t="s">
        <v>158</v>
      </c>
      <c r="E74" t="s">
        <v>68</v>
      </c>
      <c r="F74" s="32">
        <v>22418429.260000002</v>
      </c>
      <c r="G74" s="147" t="s">
        <v>736</v>
      </c>
      <c r="H74" s="133">
        <v>22418429.260000002</v>
      </c>
      <c r="I74" s="133">
        <v>0</v>
      </c>
      <c r="J74" s="34">
        <v>0</v>
      </c>
      <c r="K74" s="133">
        <v>0</v>
      </c>
      <c r="L74" s="133">
        <v>0</v>
      </c>
      <c r="M74" s="231">
        <v>0</v>
      </c>
      <c r="N74" s="133">
        <v>0</v>
      </c>
      <c r="O74" s="133">
        <v>0</v>
      </c>
      <c r="P74" s="133">
        <v>0</v>
      </c>
      <c r="Q74" s="133">
        <v>0</v>
      </c>
      <c r="R74" s="133">
        <v>0</v>
      </c>
      <c r="S74" s="133">
        <v>0</v>
      </c>
      <c r="T74" s="133"/>
      <c r="U74" s="133">
        <v>0</v>
      </c>
      <c r="V74" s="133">
        <v>0</v>
      </c>
      <c r="W74" s="133">
        <v>0</v>
      </c>
    </row>
    <row r="75" spans="1:23" ht="15" customHeight="1">
      <c r="A75" s="132" t="s">
        <v>420</v>
      </c>
      <c r="B75" s="132" t="s">
        <v>737</v>
      </c>
      <c r="E75" s="1" t="s">
        <v>398</v>
      </c>
      <c r="F75" s="32">
        <v>39352563.530000001</v>
      </c>
      <c r="G75" s="133">
        <v>5078161.08</v>
      </c>
      <c r="H75" s="133">
        <v>5078161.08</v>
      </c>
      <c r="I75" s="133">
        <v>0</v>
      </c>
      <c r="J75" s="34">
        <v>0</v>
      </c>
      <c r="K75" s="133">
        <v>25612045.539999999</v>
      </c>
      <c r="L75" s="133">
        <v>8662356.9100000001</v>
      </c>
      <c r="M75" s="231">
        <v>0</v>
      </c>
      <c r="N75" s="133">
        <v>0</v>
      </c>
      <c r="O75" s="133">
        <v>0</v>
      </c>
      <c r="P75" s="133">
        <v>0</v>
      </c>
      <c r="Q75" s="133">
        <v>0</v>
      </c>
      <c r="R75" s="133">
        <v>0</v>
      </c>
      <c r="S75" s="133">
        <v>14013319.67</v>
      </c>
      <c r="T75" s="133"/>
      <c r="U75" s="133">
        <v>0</v>
      </c>
      <c r="V75" s="133">
        <v>0</v>
      </c>
      <c r="W75" s="133">
        <v>0</v>
      </c>
    </row>
    <row r="76" spans="1:23" ht="15" customHeight="1">
      <c r="A76" s="132" t="s">
        <v>420</v>
      </c>
      <c r="B76" s="132" t="s">
        <v>166</v>
      </c>
      <c r="C76" s="312" t="s">
        <v>166</v>
      </c>
      <c r="D76" s="36" t="s">
        <v>158</v>
      </c>
      <c r="E76" s="37" t="s">
        <v>429</v>
      </c>
      <c r="F76" s="38">
        <v>11623213155.960003</v>
      </c>
      <c r="G76" s="38">
        <v>50105280</v>
      </c>
      <c r="H76" s="38">
        <v>382735617.79999995</v>
      </c>
      <c r="I76" s="38">
        <v>202575000</v>
      </c>
      <c r="J76" s="38">
        <v>0</v>
      </c>
      <c r="K76" s="38">
        <v>212707640.89000002</v>
      </c>
      <c r="L76" s="38">
        <v>62363767.010000005</v>
      </c>
      <c r="M76" s="38">
        <v>955456130.25999999</v>
      </c>
      <c r="N76" s="38">
        <v>0</v>
      </c>
      <c r="O76" s="38">
        <v>9439470000</v>
      </c>
      <c r="P76" s="38">
        <v>367905000</v>
      </c>
      <c r="Q76" s="38">
        <v>0</v>
      </c>
      <c r="R76" s="38">
        <v>0</v>
      </c>
      <c r="S76" s="38">
        <v>58969270.140000001</v>
      </c>
      <c r="T76" s="38">
        <v>0</v>
      </c>
      <c r="U76" s="38">
        <v>0</v>
      </c>
      <c r="V76" s="38">
        <v>0</v>
      </c>
      <c r="W76" s="38">
        <v>0</v>
      </c>
    </row>
    <row r="77" spans="1:23" ht="15" customHeight="1">
      <c r="A77" s="132"/>
      <c r="B77" s="132"/>
      <c r="C77" s="35"/>
      <c r="D77" s="36"/>
      <c r="E77" s="37" t="s">
        <v>489</v>
      </c>
      <c r="F77" s="228">
        <v>11623213000</v>
      </c>
      <c r="G77" s="38"/>
      <c r="H77" s="38">
        <v>382735617.79999995</v>
      </c>
      <c r="I77" s="38"/>
      <c r="J77" s="38"/>
      <c r="K77" s="38"/>
      <c r="L77" s="38"/>
      <c r="M77" s="38"/>
      <c r="N77" s="38"/>
      <c r="O77" s="38"/>
      <c r="P77" s="38"/>
      <c r="Q77" s="38"/>
      <c r="R77" s="38"/>
      <c r="S77" s="38"/>
      <c r="T77" s="38"/>
      <c r="U77" s="38"/>
      <c r="V77" s="38"/>
      <c r="W77" s="38"/>
    </row>
    <row r="78" spans="1:23" ht="15" customHeight="1">
      <c r="A78" s="132"/>
      <c r="B78" s="132"/>
      <c r="C78" s="35"/>
      <c r="D78" s="36"/>
      <c r="E78" s="37"/>
      <c r="F78" s="141"/>
      <c r="G78" s="38"/>
      <c r="H78" s="38"/>
      <c r="I78" s="38"/>
      <c r="J78" s="38"/>
      <c r="K78" s="38"/>
      <c r="L78" s="38"/>
      <c r="M78" s="38"/>
      <c r="N78" s="38"/>
      <c r="O78" s="38"/>
      <c r="P78" s="38"/>
      <c r="Q78" s="38"/>
      <c r="R78" s="38"/>
      <c r="S78" s="38"/>
      <c r="T78" s="38"/>
      <c r="U78" s="38"/>
      <c r="V78" s="38"/>
      <c r="W78" s="38"/>
    </row>
    <row r="79" spans="1:23" ht="15" customHeight="1">
      <c r="A79" s="132"/>
      <c r="B79" s="132"/>
      <c r="C79" s="35"/>
      <c r="D79" s="36"/>
      <c r="E79" s="238" t="s">
        <v>397</v>
      </c>
      <c r="F79" s="237">
        <v>155.96000289916992</v>
      </c>
      <c r="G79" s="227"/>
      <c r="H79" s="227">
        <v>0</v>
      </c>
      <c r="I79" s="38"/>
      <c r="J79" s="38"/>
      <c r="K79" s="38"/>
      <c r="L79" s="38"/>
      <c r="M79" s="38"/>
      <c r="N79" s="38"/>
      <c r="O79" s="38"/>
      <c r="P79" s="38"/>
      <c r="Q79" s="38"/>
      <c r="R79" s="38"/>
      <c r="S79" s="38"/>
      <c r="T79" s="38"/>
      <c r="U79" s="38"/>
      <c r="V79" s="38"/>
      <c r="W79" s="38"/>
    </row>
    <row r="80" spans="1:23" ht="15" customHeight="1"/>
    <row r="81" spans="1:23" ht="15" customHeight="1">
      <c r="A81" s="39" t="s">
        <v>420</v>
      </c>
      <c r="B81" s="240" t="s">
        <v>418</v>
      </c>
      <c r="C81" s="313" t="s">
        <v>750</v>
      </c>
      <c r="D81" s="39" t="s">
        <v>167</v>
      </c>
      <c r="E81" t="s">
        <v>133</v>
      </c>
      <c r="F81" s="32">
        <v>3274003786</v>
      </c>
      <c r="G81" s="133">
        <v>24037371</v>
      </c>
      <c r="H81" s="231">
        <v>24037371</v>
      </c>
      <c r="I81" s="133">
        <v>2787857026</v>
      </c>
      <c r="J81" s="34">
        <v>0</v>
      </c>
      <c r="K81" s="231">
        <v>85615513</v>
      </c>
      <c r="L81" s="133">
        <v>149891212</v>
      </c>
      <c r="M81" s="231">
        <v>157675919</v>
      </c>
      <c r="N81" s="133">
        <v>0</v>
      </c>
      <c r="O81" s="133">
        <v>0</v>
      </c>
      <c r="P81" s="133">
        <v>0</v>
      </c>
      <c r="Q81" s="133">
        <v>0</v>
      </c>
      <c r="R81" s="133">
        <v>-1462898</v>
      </c>
      <c r="S81" s="133">
        <v>6641329</v>
      </c>
      <c r="T81" s="133"/>
      <c r="U81" s="133">
        <v>0</v>
      </c>
      <c r="V81" s="133">
        <v>43944946</v>
      </c>
      <c r="W81" s="133">
        <v>26444697</v>
      </c>
    </row>
    <row r="82" spans="1:23" s="41" customFormat="1" ht="15" customHeight="1">
      <c r="A82" s="240" t="s">
        <v>420</v>
      </c>
      <c r="B82" s="240" t="s">
        <v>419</v>
      </c>
      <c r="C82" s="314" t="s">
        <v>751</v>
      </c>
      <c r="D82" s="240" t="s">
        <v>167</v>
      </c>
      <c r="E82" s="41" t="s">
        <v>132</v>
      </c>
      <c r="F82" s="229">
        <v>345879000</v>
      </c>
      <c r="G82" s="231">
        <v>451000</v>
      </c>
      <c r="H82" s="231">
        <v>451000</v>
      </c>
      <c r="I82" s="231">
        <v>246810000</v>
      </c>
      <c r="J82" s="234">
        <v>0</v>
      </c>
      <c r="K82" s="231">
        <v>0</v>
      </c>
      <c r="L82" s="231">
        <v>88887000</v>
      </c>
      <c r="M82" s="231">
        <v>10083000</v>
      </c>
      <c r="N82" s="231">
        <v>0</v>
      </c>
      <c r="O82" s="231">
        <v>0</v>
      </c>
      <c r="P82" s="231">
        <v>0</v>
      </c>
      <c r="Q82" s="231">
        <v>0</v>
      </c>
      <c r="R82" s="231">
        <v>-352000</v>
      </c>
      <c r="S82" s="231">
        <v>0</v>
      </c>
      <c r="T82" s="231"/>
      <c r="U82" s="231">
        <v>0</v>
      </c>
      <c r="V82" s="231">
        <v>0</v>
      </c>
      <c r="W82" s="231">
        <v>0</v>
      </c>
    </row>
    <row r="83" spans="1:23" s="41" customFormat="1" ht="15" customHeight="1">
      <c r="A83" s="240" t="s">
        <v>420</v>
      </c>
      <c r="B83" s="240" t="s">
        <v>476</v>
      </c>
      <c r="C83" s="314" t="s">
        <v>752</v>
      </c>
      <c r="D83" s="240" t="s">
        <v>167</v>
      </c>
      <c r="E83" s="41" t="s">
        <v>477</v>
      </c>
      <c r="F83" s="229">
        <v>0</v>
      </c>
      <c r="G83" s="231">
        <v>0</v>
      </c>
      <c r="H83" s="231">
        <v>0</v>
      </c>
      <c r="I83" s="231">
        <v>0</v>
      </c>
      <c r="J83" s="234">
        <v>0</v>
      </c>
      <c r="K83" s="231">
        <v>0</v>
      </c>
      <c r="L83" s="231">
        <v>0</v>
      </c>
      <c r="M83" s="231">
        <v>0</v>
      </c>
      <c r="N83" s="231">
        <v>0</v>
      </c>
      <c r="O83" s="231">
        <v>0</v>
      </c>
      <c r="P83" s="231">
        <v>0</v>
      </c>
      <c r="Q83" s="231">
        <v>0</v>
      </c>
      <c r="R83" s="231">
        <v>0</v>
      </c>
      <c r="S83" s="231">
        <v>0</v>
      </c>
      <c r="T83" s="231"/>
      <c r="U83" s="231">
        <v>0</v>
      </c>
      <c r="V83" s="231">
        <v>0</v>
      </c>
      <c r="W83" s="231">
        <v>0</v>
      </c>
    </row>
    <row r="84" spans="1:23" s="41" customFormat="1" ht="15" customHeight="1">
      <c r="A84" s="240" t="s">
        <v>420</v>
      </c>
      <c r="B84" s="240" t="s">
        <v>490</v>
      </c>
      <c r="C84" s="314" t="s">
        <v>491</v>
      </c>
      <c r="D84" s="240" t="s">
        <v>167</v>
      </c>
      <c r="E84" s="41" t="s">
        <v>109</v>
      </c>
      <c r="F84" s="229">
        <v>869212.41999999993</v>
      </c>
      <c r="G84" s="231">
        <v>738402.46</v>
      </c>
      <c r="H84" s="231">
        <v>738402.46</v>
      </c>
      <c r="I84" s="231">
        <v>0</v>
      </c>
      <c r="J84" s="234">
        <v>0</v>
      </c>
      <c r="K84" s="231">
        <v>130809.96</v>
      </c>
      <c r="L84" s="231">
        <v>0</v>
      </c>
      <c r="M84" s="231">
        <v>0</v>
      </c>
      <c r="N84" s="231">
        <v>0</v>
      </c>
      <c r="O84" s="231">
        <v>0</v>
      </c>
      <c r="P84" s="231">
        <v>0</v>
      </c>
      <c r="Q84" s="231">
        <v>0</v>
      </c>
      <c r="R84" s="231">
        <v>0</v>
      </c>
      <c r="S84" s="231">
        <v>0</v>
      </c>
      <c r="T84" s="231"/>
      <c r="U84" s="231">
        <v>0</v>
      </c>
      <c r="V84" s="231">
        <v>0</v>
      </c>
      <c r="W84" s="231">
        <v>0</v>
      </c>
    </row>
    <row r="85" spans="1:23" s="41" customFormat="1" ht="15" customHeight="1">
      <c r="A85" s="240" t="s">
        <v>420</v>
      </c>
      <c r="B85" s="240" t="s">
        <v>352</v>
      </c>
      <c r="C85" s="314" t="s">
        <v>653</v>
      </c>
      <c r="D85" s="240" t="s">
        <v>167</v>
      </c>
      <c r="E85" s="41" t="s">
        <v>168</v>
      </c>
      <c r="F85" s="229">
        <v>0</v>
      </c>
      <c r="G85" s="231">
        <v>0</v>
      </c>
      <c r="H85" s="231">
        <v>0</v>
      </c>
      <c r="I85" s="231">
        <v>0</v>
      </c>
      <c r="J85" s="234">
        <v>0</v>
      </c>
      <c r="K85" s="231">
        <v>0</v>
      </c>
      <c r="L85" s="231">
        <v>0</v>
      </c>
      <c r="M85" s="231">
        <v>0</v>
      </c>
      <c r="N85" s="231">
        <v>0</v>
      </c>
      <c r="O85" s="231">
        <v>0</v>
      </c>
      <c r="P85" s="231">
        <v>0</v>
      </c>
      <c r="Q85" s="231">
        <v>0</v>
      </c>
      <c r="R85" s="231">
        <v>0</v>
      </c>
      <c r="S85" s="231">
        <v>0</v>
      </c>
      <c r="T85" s="231"/>
      <c r="U85" s="231">
        <v>0</v>
      </c>
      <c r="V85" s="231">
        <v>0</v>
      </c>
      <c r="W85" s="231">
        <v>0</v>
      </c>
    </row>
    <row r="86" spans="1:23" s="41" customFormat="1" ht="15" customHeight="1">
      <c r="A86" s="240" t="s">
        <v>420</v>
      </c>
      <c r="B86" s="240" t="s">
        <v>353</v>
      </c>
      <c r="C86" s="314" t="s">
        <v>654</v>
      </c>
      <c r="D86" s="240" t="s">
        <v>167</v>
      </c>
      <c r="E86" s="41" t="s">
        <v>110</v>
      </c>
      <c r="F86" s="229">
        <v>0</v>
      </c>
      <c r="G86" s="231">
        <v>0</v>
      </c>
      <c r="H86" s="231">
        <v>0</v>
      </c>
      <c r="I86" s="231">
        <v>0</v>
      </c>
      <c r="J86" s="234">
        <v>0</v>
      </c>
      <c r="K86" s="231">
        <v>0</v>
      </c>
      <c r="L86" s="231">
        <v>0</v>
      </c>
      <c r="M86" s="231">
        <v>0</v>
      </c>
      <c r="N86" s="231">
        <v>0</v>
      </c>
      <c r="O86" s="231">
        <v>0</v>
      </c>
      <c r="P86" s="231">
        <v>0</v>
      </c>
      <c r="Q86" s="231">
        <v>0</v>
      </c>
      <c r="R86" s="231">
        <v>0</v>
      </c>
      <c r="S86" s="231">
        <v>0</v>
      </c>
      <c r="T86" s="231"/>
      <c r="U86" s="231">
        <v>0</v>
      </c>
      <c r="V86" s="231">
        <v>0</v>
      </c>
      <c r="W86" s="231">
        <v>0</v>
      </c>
    </row>
    <row r="87" spans="1:23" s="41" customFormat="1" ht="15" customHeight="1">
      <c r="A87" s="240" t="s">
        <v>420</v>
      </c>
      <c r="B87" s="240" t="s">
        <v>354</v>
      </c>
      <c r="C87" s="314" t="s">
        <v>581</v>
      </c>
      <c r="D87" s="240" t="s">
        <v>167</v>
      </c>
      <c r="E87" s="41" t="s">
        <v>111</v>
      </c>
      <c r="F87" s="229">
        <v>12547533.57</v>
      </c>
      <c r="G87" s="231">
        <v>54351.57</v>
      </c>
      <c r="H87" s="231">
        <v>54351.57</v>
      </c>
      <c r="I87" s="231">
        <v>5284530</v>
      </c>
      <c r="J87" s="234">
        <v>0</v>
      </c>
      <c r="K87" s="231">
        <v>0</v>
      </c>
      <c r="L87" s="231">
        <v>7208652</v>
      </c>
      <c r="M87" s="231">
        <v>0</v>
      </c>
      <c r="N87" s="231">
        <v>0</v>
      </c>
      <c r="O87" s="231">
        <v>0</v>
      </c>
      <c r="P87" s="231">
        <v>0</v>
      </c>
      <c r="Q87" s="231">
        <v>0</v>
      </c>
      <c r="R87" s="231">
        <v>0</v>
      </c>
      <c r="S87" s="231">
        <v>117789</v>
      </c>
      <c r="T87" s="231"/>
      <c r="U87" s="231">
        <v>0</v>
      </c>
      <c r="V87" s="231">
        <v>0</v>
      </c>
      <c r="W87" s="231">
        <v>0</v>
      </c>
    </row>
    <row r="88" spans="1:23" s="41" customFormat="1" ht="15" customHeight="1">
      <c r="A88" s="240" t="s">
        <v>420</v>
      </c>
      <c r="B88" s="240" t="s">
        <v>355</v>
      </c>
      <c r="C88" s="314" t="s">
        <v>655</v>
      </c>
      <c r="D88" s="240" t="s">
        <v>167</v>
      </c>
      <c r="E88" s="41" t="s">
        <v>169</v>
      </c>
      <c r="F88" s="229">
        <v>39835</v>
      </c>
      <c r="G88" s="231">
        <v>39835</v>
      </c>
      <c r="H88" s="231">
        <v>39835</v>
      </c>
      <c r="I88" s="231">
        <v>0</v>
      </c>
      <c r="J88" s="234">
        <v>0</v>
      </c>
      <c r="K88" s="231">
        <v>0</v>
      </c>
      <c r="L88" s="231">
        <v>0</v>
      </c>
      <c r="M88" s="231">
        <v>0</v>
      </c>
      <c r="N88" s="231">
        <v>0</v>
      </c>
      <c r="O88" s="231">
        <v>0</v>
      </c>
      <c r="P88" s="231">
        <v>0</v>
      </c>
      <c r="Q88" s="231">
        <v>0</v>
      </c>
      <c r="R88" s="231">
        <v>0</v>
      </c>
      <c r="S88" s="231">
        <v>0</v>
      </c>
      <c r="T88" s="231"/>
      <c r="U88" s="231">
        <v>0</v>
      </c>
      <c r="V88" s="231">
        <v>0</v>
      </c>
      <c r="W88" s="231">
        <v>0</v>
      </c>
    </row>
    <row r="89" spans="1:23" s="41" customFormat="1" ht="15" customHeight="1">
      <c r="A89" s="240" t="s">
        <v>420</v>
      </c>
      <c r="B89" s="240" t="s">
        <v>356</v>
      </c>
      <c r="C89" s="314" t="s">
        <v>656</v>
      </c>
      <c r="D89" s="240" t="s">
        <v>167</v>
      </c>
      <c r="E89" s="41" t="s">
        <v>170</v>
      </c>
      <c r="F89" s="229">
        <v>4567000</v>
      </c>
      <c r="G89" s="231">
        <v>4567000</v>
      </c>
      <c r="H89" s="231">
        <v>4567000</v>
      </c>
      <c r="I89" s="231">
        <v>0</v>
      </c>
      <c r="J89" s="234">
        <v>0</v>
      </c>
      <c r="K89" s="231">
        <v>0</v>
      </c>
      <c r="L89" s="231">
        <v>0</v>
      </c>
      <c r="M89" s="231">
        <v>0</v>
      </c>
      <c r="N89" s="231">
        <v>0</v>
      </c>
      <c r="O89" s="231">
        <v>0</v>
      </c>
      <c r="P89" s="231">
        <v>0</v>
      </c>
      <c r="Q89" s="231">
        <v>0</v>
      </c>
      <c r="R89" s="231">
        <v>0</v>
      </c>
      <c r="S89" s="231">
        <v>11297000</v>
      </c>
      <c r="T89" s="231"/>
      <c r="U89" s="231">
        <v>0</v>
      </c>
      <c r="V89" s="231">
        <v>0</v>
      </c>
      <c r="W89" s="231">
        <v>0</v>
      </c>
    </row>
    <row r="90" spans="1:23" s="41" customFormat="1" ht="15" customHeight="1">
      <c r="A90" s="240" t="s">
        <v>420</v>
      </c>
      <c r="B90" s="240" t="s">
        <v>357</v>
      </c>
      <c r="C90" s="314" t="s">
        <v>657</v>
      </c>
      <c r="D90" s="240" t="s">
        <v>167</v>
      </c>
      <c r="E90" s="41" t="s">
        <v>171</v>
      </c>
      <c r="F90" s="229">
        <v>3429641</v>
      </c>
      <c r="G90" s="231">
        <v>0</v>
      </c>
      <c r="H90" s="231">
        <v>0</v>
      </c>
      <c r="I90" s="231">
        <v>0</v>
      </c>
      <c r="J90" s="234">
        <v>0</v>
      </c>
      <c r="K90" s="231">
        <v>4564</v>
      </c>
      <c r="L90" s="231">
        <v>0</v>
      </c>
      <c r="M90" s="231">
        <v>0</v>
      </c>
      <c r="N90" s="231">
        <v>0</v>
      </c>
      <c r="O90" s="231">
        <v>0</v>
      </c>
      <c r="P90" s="231">
        <v>0</v>
      </c>
      <c r="Q90" s="231">
        <v>0</v>
      </c>
      <c r="R90" s="231">
        <v>0</v>
      </c>
      <c r="S90" s="231">
        <v>0</v>
      </c>
      <c r="T90" s="231"/>
      <c r="U90" s="231">
        <v>0</v>
      </c>
      <c r="V90" s="231">
        <v>0</v>
      </c>
      <c r="W90" s="231">
        <v>3425077</v>
      </c>
    </row>
    <row r="91" spans="1:23" s="41" customFormat="1" ht="15" customHeight="1">
      <c r="A91" s="240" t="s">
        <v>420</v>
      </c>
      <c r="B91" s="240" t="s">
        <v>358</v>
      </c>
      <c r="C91" s="314" t="s">
        <v>658</v>
      </c>
      <c r="D91" s="240" t="s">
        <v>167</v>
      </c>
      <c r="E91" s="41" t="s">
        <v>172</v>
      </c>
      <c r="F91" s="229">
        <v>0</v>
      </c>
      <c r="G91" s="231">
        <v>0</v>
      </c>
      <c r="H91" s="231">
        <v>0</v>
      </c>
      <c r="I91" s="231">
        <v>0</v>
      </c>
      <c r="J91" s="234">
        <v>0</v>
      </c>
      <c r="K91" s="231">
        <v>0</v>
      </c>
      <c r="L91" s="231">
        <v>0</v>
      </c>
      <c r="M91" s="231">
        <v>0</v>
      </c>
      <c r="N91" s="231">
        <v>0</v>
      </c>
      <c r="O91" s="231">
        <v>0</v>
      </c>
      <c r="P91" s="231">
        <v>0</v>
      </c>
      <c r="Q91" s="231">
        <v>0</v>
      </c>
      <c r="R91" s="231">
        <v>0</v>
      </c>
      <c r="S91" s="231">
        <v>0</v>
      </c>
      <c r="T91" s="231"/>
      <c r="U91" s="231">
        <v>0</v>
      </c>
      <c r="V91" s="231">
        <v>0</v>
      </c>
      <c r="W91" s="231">
        <v>0</v>
      </c>
    </row>
    <row r="92" spans="1:23" s="41" customFormat="1" ht="15" customHeight="1">
      <c r="A92" s="240" t="s">
        <v>420</v>
      </c>
      <c r="B92" s="240" t="s">
        <v>359</v>
      </c>
      <c r="C92" s="314" t="s">
        <v>659</v>
      </c>
      <c r="D92" s="240" t="s">
        <v>167</v>
      </c>
      <c r="E92" s="41" t="s">
        <v>112</v>
      </c>
      <c r="F92" s="229">
        <v>0</v>
      </c>
      <c r="G92" s="231">
        <v>0</v>
      </c>
      <c r="H92" s="231">
        <v>0</v>
      </c>
      <c r="I92" s="231">
        <v>0</v>
      </c>
      <c r="J92" s="234">
        <v>0</v>
      </c>
      <c r="K92" s="231">
        <v>0</v>
      </c>
      <c r="L92" s="231">
        <v>0</v>
      </c>
      <c r="M92" s="231">
        <v>0</v>
      </c>
      <c r="N92" s="231">
        <v>0</v>
      </c>
      <c r="O92" s="231">
        <v>0</v>
      </c>
      <c r="P92" s="231">
        <v>0</v>
      </c>
      <c r="Q92" s="231">
        <v>0</v>
      </c>
      <c r="R92" s="231">
        <v>0</v>
      </c>
      <c r="S92" s="231">
        <v>0</v>
      </c>
      <c r="T92" s="231"/>
      <c r="U92" s="231">
        <v>0</v>
      </c>
      <c r="V92" s="231">
        <v>0</v>
      </c>
      <c r="W92" s="231">
        <v>0</v>
      </c>
    </row>
    <row r="93" spans="1:23" s="41" customFormat="1" ht="15" customHeight="1">
      <c r="A93" s="240" t="s">
        <v>420</v>
      </c>
      <c r="B93" s="240" t="s">
        <v>361</v>
      </c>
      <c r="C93" s="314" t="s">
        <v>661</v>
      </c>
      <c r="D93" s="240" t="s">
        <v>167</v>
      </c>
      <c r="E93" s="41" t="s">
        <v>114</v>
      </c>
      <c r="F93" s="229">
        <v>47226593.429999992</v>
      </c>
      <c r="G93" s="231">
        <v>2087520.35</v>
      </c>
      <c r="H93" s="231">
        <v>2087520.35</v>
      </c>
      <c r="I93" s="231">
        <v>0</v>
      </c>
      <c r="J93" s="234">
        <v>0</v>
      </c>
      <c r="K93" s="231">
        <v>0</v>
      </c>
      <c r="L93" s="231">
        <v>45125573.560000002</v>
      </c>
      <c r="M93" s="231">
        <v>0</v>
      </c>
      <c r="N93" s="231">
        <v>0</v>
      </c>
      <c r="O93" s="231">
        <v>0</v>
      </c>
      <c r="P93" s="231">
        <v>0</v>
      </c>
      <c r="Q93" s="231">
        <v>0</v>
      </c>
      <c r="R93" s="231">
        <v>0</v>
      </c>
      <c r="S93" s="231">
        <v>32898124</v>
      </c>
      <c r="T93" s="231"/>
      <c r="U93" s="231">
        <v>0</v>
      </c>
      <c r="V93" s="231">
        <v>0</v>
      </c>
      <c r="W93" s="231">
        <v>13499.52</v>
      </c>
    </row>
    <row r="94" spans="1:23" s="41" customFormat="1" ht="15" customHeight="1">
      <c r="A94" s="240" t="s">
        <v>420</v>
      </c>
      <c r="B94" s="240" t="s">
        <v>362</v>
      </c>
      <c r="C94" s="314" t="s">
        <v>662</v>
      </c>
      <c r="D94" s="240" t="s">
        <v>167</v>
      </c>
      <c r="E94" s="41" t="s">
        <v>173</v>
      </c>
      <c r="F94" s="229">
        <v>1603755960</v>
      </c>
      <c r="G94" s="231">
        <v>0</v>
      </c>
      <c r="H94" s="231">
        <v>0</v>
      </c>
      <c r="I94" s="231">
        <v>0</v>
      </c>
      <c r="J94" s="234">
        <v>1592885000</v>
      </c>
      <c r="K94" s="231">
        <v>0</v>
      </c>
      <c r="L94" s="231">
        <v>0</v>
      </c>
      <c r="M94" s="231">
        <v>10870960</v>
      </c>
      <c r="N94" s="231">
        <v>0</v>
      </c>
      <c r="O94" s="231">
        <v>0</v>
      </c>
      <c r="P94" s="231">
        <v>0</v>
      </c>
      <c r="Q94" s="231">
        <v>0</v>
      </c>
      <c r="R94" s="231">
        <v>0</v>
      </c>
      <c r="S94" s="231">
        <v>0</v>
      </c>
      <c r="T94" s="231"/>
      <c r="U94" s="231">
        <v>0</v>
      </c>
      <c r="V94" s="231">
        <v>0</v>
      </c>
      <c r="W94" s="231">
        <v>0</v>
      </c>
    </row>
    <row r="95" spans="1:23" s="41" customFormat="1" ht="15" customHeight="1">
      <c r="A95" s="240" t="s">
        <v>420</v>
      </c>
      <c r="B95" s="240" t="s">
        <v>363</v>
      </c>
      <c r="C95" s="314" t="s">
        <v>663</v>
      </c>
      <c r="D95" s="240" t="s">
        <v>167</v>
      </c>
      <c r="E95" s="41" t="s">
        <v>115</v>
      </c>
      <c r="F95" s="229">
        <v>0</v>
      </c>
      <c r="G95" s="231">
        <v>0</v>
      </c>
      <c r="H95" s="231">
        <v>0</v>
      </c>
      <c r="I95" s="231">
        <v>0</v>
      </c>
      <c r="J95" s="234">
        <v>0</v>
      </c>
      <c r="K95" s="231">
        <v>0</v>
      </c>
      <c r="L95" s="231">
        <v>0</v>
      </c>
      <c r="M95" s="231">
        <v>0</v>
      </c>
      <c r="N95" s="231">
        <v>0</v>
      </c>
      <c r="O95" s="231">
        <v>0</v>
      </c>
      <c r="P95" s="231">
        <v>0</v>
      </c>
      <c r="Q95" s="231">
        <v>0</v>
      </c>
      <c r="R95" s="231">
        <v>0</v>
      </c>
      <c r="S95" s="231">
        <v>0</v>
      </c>
      <c r="T95" s="231"/>
      <c r="U95" s="231">
        <v>0</v>
      </c>
      <c r="V95" s="231">
        <v>0</v>
      </c>
      <c r="W95" s="231">
        <v>0</v>
      </c>
    </row>
    <row r="96" spans="1:23" s="41" customFormat="1" ht="15" customHeight="1">
      <c r="A96" s="240" t="s">
        <v>420</v>
      </c>
      <c r="B96" s="240" t="s">
        <v>364</v>
      </c>
      <c r="C96" s="314" t="s">
        <v>664</v>
      </c>
      <c r="D96" s="240" t="s">
        <v>167</v>
      </c>
      <c r="E96" s="41" t="s">
        <v>116</v>
      </c>
      <c r="F96" s="229">
        <v>251414.32000000007</v>
      </c>
      <c r="G96" s="231">
        <v>251414.32</v>
      </c>
      <c r="H96" s="231">
        <v>251414.32</v>
      </c>
      <c r="I96" s="231">
        <v>0</v>
      </c>
      <c r="J96" s="234">
        <v>0</v>
      </c>
      <c r="K96" s="231">
        <v>0</v>
      </c>
      <c r="L96" s="231">
        <v>0</v>
      </c>
      <c r="M96" s="231">
        <v>0</v>
      </c>
      <c r="N96" s="231">
        <v>0</v>
      </c>
      <c r="O96" s="231">
        <v>0</v>
      </c>
      <c r="P96" s="231">
        <v>0</v>
      </c>
      <c r="Q96" s="231">
        <v>0</v>
      </c>
      <c r="R96" s="231">
        <v>0</v>
      </c>
      <c r="S96" s="231">
        <v>878406</v>
      </c>
      <c r="T96" s="231"/>
      <c r="U96" s="231">
        <v>0</v>
      </c>
      <c r="V96" s="231">
        <v>0</v>
      </c>
      <c r="W96" s="231">
        <v>0</v>
      </c>
    </row>
    <row r="97" spans="1:23" s="41" customFormat="1" ht="15" customHeight="1">
      <c r="A97" s="240" t="s">
        <v>420</v>
      </c>
      <c r="B97" s="240" t="s">
        <v>367</v>
      </c>
      <c r="C97" s="314" t="s">
        <v>665</v>
      </c>
      <c r="D97" s="240" t="s">
        <v>167</v>
      </c>
      <c r="E97" s="235" t="s">
        <v>452</v>
      </c>
      <c r="F97" s="229">
        <v>463839</v>
      </c>
      <c r="G97" s="231">
        <v>463839</v>
      </c>
      <c r="H97" s="231">
        <v>463839</v>
      </c>
      <c r="I97" s="231">
        <v>0</v>
      </c>
      <c r="J97" s="234">
        <v>0</v>
      </c>
      <c r="K97" s="231">
        <v>0</v>
      </c>
      <c r="L97" s="231">
        <v>0</v>
      </c>
      <c r="M97" s="231">
        <v>0</v>
      </c>
      <c r="N97" s="231">
        <v>0</v>
      </c>
      <c r="O97" s="231">
        <v>0</v>
      </c>
      <c r="P97" s="231">
        <v>0</v>
      </c>
      <c r="Q97" s="231">
        <v>0</v>
      </c>
      <c r="R97" s="231">
        <v>0</v>
      </c>
      <c r="S97" s="231">
        <v>941589</v>
      </c>
      <c r="T97" s="231"/>
      <c r="U97" s="231">
        <v>0</v>
      </c>
      <c r="V97" s="231">
        <v>0</v>
      </c>
      <c r="W97" s="231">
        <v>0</v>
      </c>
    </row>
    <row r="98" spans="1:23" s="41" customFormat="1" ht="15" customHeight="1">
      <c r="A98" s="240" t="s">
        <v>420</v>
      </c>
      <c r="B98" s="240" t="s">
        <v>368</v>
      </c>
      <c r="C98" s="314" t="s">
        <v>753</v>
      </c>
      <c r="D98" s="240" t="s">
        <v>167</v>
      </c>
      <c r="E98" s="41" t="s">
        <v>117</v>
      </c>
      <c r="F98" s="229">
        <v>0</v>
      </c>
      <c r="G98" s="231">
        <v>0</v>
      </c>
      <c r="H98" s="231">
        <v>0</v>
      </c>
      <c r="I98" s="231">
        <v>0</v>
      </c>
      <c r="J98" s="234">
        <v>0</v>
      </c>
      <c r="K98" s="231">
        <v>0</v>
      </c>
      <c r="L98" s="231">
        <v>0</v>
      </c>
      <c r="M98" s="231">
        <v>0</v>
      </c>
      <c r="N98" s="231">
        <v>0</v>
      </c>
      <c r="O98" s="231">
        <v>0</v>
      </c>
      <c r="P98" s="231">
        <v>0</v>
      </c>
      <c r="Q98" s="231">
        <v>0</v>
      </c>
      <c r="R98" s="231">
        <v>0</v>
      </c>
      <c r="S98" s="231">
        <v>0</v>
      </c>
      <c r="T98" s="231"/>
      <c r="U98" s="231">
        <v>0</v>
      </c>
      <c r="V98" s="231">
        <v>0</v>
      </c>
      <c r="W98" s="231">
        <v>0</v>
      </c>
    </row>
    <row r="99" spans="1:23" s="41" customFormat="1" ht="15" customHeight="1">
      <c r="A99" s="240" t="s">
        <v>420</v>
      </c>
      <c r="B99" s="240" t="s">
        <v>371</v>
      </c>
      <c r="C99" s="314" t="s">
        <v>754</v>
      </c>
      <c r="D99" s="240" t="s">
        <v>167</v>
      </c>
      <c r="E99" s="41" t="s">
        <v>119</v>
      </c>
      <c r="F99" s="229">
        <v>0</v>
      </c>
      <c r="G99" s="231">
        <v>0</v>
      </c>
      <c r="H99" s="231">
        <v>0</v>
      </c>
      <c r="I99" s="231">
        <v>0</v>
      </c>
      <c r="J99" s="234">
        <v>0</v>
      </c>
      <c r="K99" s="231">
        <v>0</v>
      </c>
      <c r="L99" s="231">
        <v>0</v>
      </c>
      <c r="M99" s="231">
        <v>0</v>
      </c>
      <c r="N99" s="231">
        <v>0</v>
      </c>
      <c r="O99" s="231">
        <v>0</v>
      </c>
      <c r="P99" s="231">
        <v>0</v>
      </c>
      <c r="Q99" s="231">
        <v>0</v>
      </c>
      <c r="R99" s="231">
        <v>0</v>
      </c>
      <c r="S99" s="231">
        <v>0</v>
      </c>
      <c r="T99" s="231"/>
      <c r="U99" s="231">
        <v>0</v>
      </c>
      <c r="V99" s="231">
        <v>0</v>
      </c>
      <c r="W99" s="231">
        <v>0</v>
      </c>
    </row>
    <row r="100" spans="1:23" s="41" customFormat="1" ht="15" customHeight="1">
      <c r="A100" s="240" t="s">
        <v>420</v>
      </c>
      <c r="B100" s="240" t="s">
        <v>372</v>
      </c>
      <c r="C100" s="314" t="s">
        <v>667</v>
      </c>
      <c r="D100" s="240" t="s">
        <v>167</v>
      </c>
      <c r="E100" s="41" t="s">
        <v>120</v>
      </c>
      <c r="F100" s="229">
        <v>0</v>
      </c>
      <c r="G100" s="231">
        <v>0</v>
      </c>
      <c r="H100" s="231">
        <v>0</v>
      </c>
      <c r="I100" s="231">
        <v>0</v>
      </c>
      <c r="J100" s="234">
        <v>0</v>
      </c>
      <c r="K100" s="231">
        <v>0</v>
      </c>
      <c r="L100" s="231">
        <v>0</v>
      </c>
      <c r="M100" s="231">
        <v>0</v>
      </c>
      <c r="N100" s="231">
        <v>0</v>
      </c>
      <c r="O100" s="231">
        <v>0</v>
      </c>
      <c r="P100" s="231">
        <v>0</v>
      </c>
      <c r="Q100" s="231">
        <v>0</v>
      </c>
      <c r="R100" s="231">
        <v>0</v>
      </c>
      <c r="S100" s="231">
        <v>0</v>
      </c>
      <c r="T100" s="231"/>
      <c r="U100" s="231">
        <v>0</v>
      </c>
      <c r="V100" s="231">
        <v>0</v>
      </c>
      <c r="W100" s="231">
        <v>0</v>
      </c>
    </row>
    <row r="101" spans="1:23" s="41" customFormat="1" ht="15" customHeight="1">
      <c r="A101" s="240" t="s">
        <v>420</v>
      </c>
      <c r="B101" s="240" t="s">
        <v>373</v>
      </c>
      <c r="C101" s="314" t="s">
        <v>755</v>
      </c>
      <c r="D101" s="240" t="s">
        <v>167</v>
      </c>
      <c r="E101" s="41" t="s">
        <v>121</v>
      </c>
      <c r="F101" s="229">
        <v>0</v>
      </c>
      <c r="G101" s="231">
        <v>0</v>
      </c>
      <c r="H101" s="231">
        <v>0</v>
      </c>
      <c r="I101" s="231">
        <v>0</v>
      </c>
      <c r="J101" s="234">
        <v>0</v>
      </c>
      <c r="K101" s="231">
        <v>0</v>
      </c>
      <c r="L101" s="231">
        <v>0</v>
      </c>
      <c r="M101" s="231">
        <v>0</v>
      </c>
      <c r="N101" s="231">
        <v>0</v>
      </c>
      <c r="O101" s="231">
        <v>0</v>
      </c>
      <c r="P101" s="231">
        <v>0</v>
      </c>
      <c r="Q101" s="231">
        <v>0</v>
      </c>
      <c r="R101" s="231">
        <v>0</v>
      </c>
      <c r="S101" s="231">
        <v>0</v>
      </c>
      <c r="T101" s="231"/>
      <c r="U101" s="231">
        <v>0</v>
      </c>
      <c r="V101" s="231">
        <v>0</v>
      </c>
      <c r="W101" s="231">
        <v>0</v>
      </c>
    </row>
    <row r="102" spans="1:23" s="41" customFormat="1" ht="15" customHeight="1">
      <c r="A102" s="240" t="s">
        <v>420</v>
      </c>
      <c r="B102" s="240" t="s">
        <v>379</v>
      </c>
      <c r="C102" s="314" t="s">
        <v>673</v>
      </c>
      <c r="D102" s="240" t="s">
        <v>167</v>
      </c>
      <c r="E102" s="41" t="s">
        <v>174</v>
      </c>
      <c r="F102" s="229">
        <v>0</v>
      </c>
      <c r="G102" s="231">
        <v>0</v>
      </c>
      <c r="H102" s="231">
        <v>0</v>
      </c>
      <c r="I102" s="231">
        <v>0</v>
      </c>
      <c r="J102" s="234">
        <v>0</v>
      </c>
      <c r="K102" s="231">
        <v>0</v>
      </c>
      <c r="L102" s="231">
        <v>0</v>
      </c>
      <c r="M102" s="231">
        <v>0</v>
      </c>
      <c r="N102" s="231">
        <v>0</v>
      </c>
      <c r="O102" s="231">
        <v>0</v>
      </c>
      <c r="P102" s="231">
        <v>0</v>
      </c>
      <c r="Q102" s="231">
        <v>0</v>
      </c>
      <c r="R102" s="231">
        <v>0</v>
      </c>
      <c r="S102" s="231">
        <v>314959</v>
      </c>
      <c r="T102" s="231"/>
      <c r="U102" s="231">
        <v>0</v>
      </c>
      <c r="V102" s="231">
        <v>0</v>
      </c>
      <c r="W102" s="231">
        <v>0</v>
      </c>
    </row>
    <row r="103" spans="1:23" s="41" customFormat="1" ht="15" customHeight="1">
      <c r="A103" s="240" t="s">
        <v>420</v>
      </c>
      <c r="B103" s="240" t="s">
        <v>381</v>
      </c>
      <c r="C103" s="314" t="s">
        <v>674</v>
      </c>
      <c r="D103" s="240" t="s">
        <v>167</v>
      </c>
      <c r="E103" s="41" t="s">
        <v>123</v>
      </c>
      <c r="F103" s="229">
        <v>0</v>
      </c>
      <c r="G103" s="231">
        <v>0</v>
      </c>
      <c r="H103" s="231">
        <v>0</v>
      </c>
      <c r="I103" s="231">
        <v>0</v>
      </c>
      <c r="J103" s="234">
        <v>0</v>
      </c>
      <c r="K103" s="231">
        <v>0</v>
      </c>
      <c r="L103" s="231">
        <v>0</v>
      </c>
      <c r="M103" s="231">
        <v>0</v>
      </c>
      <c r="N103" s="231">
        <v>0</v>
      </c>
      <c r="O103" s="231">
        <v>0</v>
      </c>
      <c r="P103" s="231">
        <v>0</v>
      </c>
      <c r="Q103" s="231">
        <v>0</v>
      </c>
      <c r="R103" s="231">
        <v>0</v>
      </c>
      <c r="S103" s="231">
        <v>0</v>
      </c>
      <c r="T103" s="231"/>
      <c r="U103" s="231">
        <v>0</v>
      </c>
      <c r="V103" s="231">
        <v>0</v>
      </c>
      <c r="W103" s="231">
        <v>0</v>
      </c>
    </row>
    <row r="104" spans="1:23" s="41" customFormat="1" ht="15" customHeight="1">
      <c r="A104" s="240" t="s">
        <v>420</v>
      </c>
      <c r="B104" s="240" t="s">
        <v>459</v>
      </c>
      <c r="C104" s="314" t="s">
        <v>675</v>
      </c>
      <c r="D104" s="240" t="s">
        <v>167</v>
      </c>
      <c r="E104" s="41" t="s">
        <v>226</v>
      </c>
      <c r="F104" s="229">
        <v>2845221.3500000015</v>
      </c>
      <c r="G104" s="231">
        <v>702580.34</v>
      </c>
      <c r="H104" s="231">
        <v>702580.34</v>
      </c>
      <c r="I104" s="231">
        <v>0</v>
      </c>
      <c r="J104" s="234">
        <v>0</v>
      </c>
      <c r="K104" s="231">
        <v>0</v>
      </c>
      <c r="L104" s="231">
        <v>2142641.0099999998</v>
      </c>
      <c r="M104" s="231">
        <v>0</v>
      </c>
      <c r="N104" s="231">
        <v>0</v>
      </c>
      <c r="O104" s="231">
        <v>0</v>
      </c>
      <c r="P104" s="231">
        <v>0</v>
      </c>
      <c r="Q104" s="231">
        <v>0</v>
      </c>
      <c r="R104" s="231">
        <v>0</v>
      </c>
      <c r="S104" s="231">
        <v>27648530</v>
      </c>
      <c r="T104" s="231"/>
      <c r="U104" s="231">
        <v>0</v>
      </c>
      <c r="V104" s="231">
        <v>0</v>
      </c>
      <c r="W104" s="231">
        <v>0</v>
      </c>
    </row>
    <row r="105" spans="1:23" s="41" customFormat="1" ht="15" customHeight="1">
      <c r="A105" s="240" t="s">
        <v>420</v>
      </c>
      <c r="B105" s="240" t="s">
        <v>384</v>
      </c>
      <c r="C105" s="314" t="s">
        <v>677</v>
      </c>
      <c r="D105" s="240" t="s">
        <v>167</v>
      </c>
      <c r="E105" s="41" t="s">
        <v>175</v>
      </c>
      <c r="F105" s="229">
        <v>177356000</v>
      </c>
      <c r="G105" s="231">
        <v>4276000</v>
      </c>
      <c r="H105" s="231">
        <v>4276000</v>
      </c>
      <c r="I105" s="231">
        <v>0</v>
      </c>
      <c r="J105" s="234">
        <v>0</v>
      </c>
      <c r="K105" s="231">
        <v>0</v>
      </c>
      <c r="L105" s="231">
        <v>0</v>
      </c>
      <c r="M105" s="231">
        <v>0</v>
      </c>
      <c r="N105" s="231">
        <v>173080000</v>
      </c>
      <c r="O105" s="231">
        <v>0</v>
      </c>
      <c r="P105" s="231">
        <v>0</v>
      </c>
      <c r="Q105" s="231">
        <v>0</v>
      </c>
      <c r="R105" s="231">
        <v>0</v>
      </c>
      <c r="S105" s="231">
        <v>0</v>
      </c>
      <c r="T105" s="231"/>
      <c r="U105" s="231">
        <v>0</v>
      </c>
      <c r="V105" s="231">
        <v>0</v>
      </c>
      <c r="W105" s="231">
        <v>0</v>
      </c>
    </row>
    <row r="106" spans="1:23" s="41" customFormat="1" ht="15" customHeight="1">
      <c r="A106" s="240" t="s">
        <v>420</v>
      </c>
      <c r="B106" s="240" t="s">
        <v>385</v>
      </c>
      <c r="C106" s="314" t="s">
        <v>756</v>
      </c>
      <c r="D106" s="240" t="s">
        <v>167</v>
      </c>
      <c r="E106" s="41" t="s">
        <v>176</v>
      </c>
      <c r="F106" s="229">
        <v>0</v>
      </c>
      <c r="G106" s="231">
        <v>0</v>
      </c>
      <c r="H106" s="231">
        <v>0</v>
      </c>
      <c r="I106" s="231">
        <v>0</v>
      </c>
      <c r="J106" s="234">
        <v>0</v>
      </c>
      <c r="K106" s="231">
        <v>0</v>
      </c>
      <c r="L106" s="231">
        <v>0</v>
      </c>
      <c r="M106" s="231">
        <v>0</v>
      </c>
      <c r="N106" s="231">
        <v>0</v>
      </c>
      <c r="O106" s="231">
        <v>0</v>
      </c>
      <c r="P106" s="231">
        <v>0</v>
      </c>
      <c r="Q106" s="231">
        <v>0</v>
      </c>
      <c r="R106" s="231">
        <v>0</v>
      </c>
      <c r="S106" s="231">
        <v>0</v>
      </c>
      <c r="T106" s="231"/>
      <c r="U106" s="231">
        <v>0</v>
      </c>
      <c r="V106" s="231">
        <v>0</v>
      </c>
      <c r="W106" s="231">
        <v>0</v>
      </c>
    </row>
    <row r="107" spans="1:23" s="41" customFormat="1" ht="15" customHeight="1">
      <c r="A107" s="240" t="s">
        <v>420</v>
      </c>
      <c r="B107" s="240" t="s">
        <v>386</v>
      </c>
      <c r="C107" s="314" t="s">
        <v>757</v>
      </c>
      <c r="D107" s="240" t="s">
        <v>167</v>
      </c>
      <c r="E107" s="41" t="s">
        <v>125</v>
      </c>
      <c r="F107" s="229">
        <v>0</v>
      </c>
      <c r="G107" s="231">
        <v>0</v>
      </c>
      <c r="H107" s="231">
        <v>0</v>
      </c>
      <c r="I107" s="231">
        <v>0</v>
      </c>
      <c r="J107" s="234">
        <v>0</v>
      </c>
      <c r="K107" s="231">
        <v>0</v>
      </c>
      <c r="L107" s="231">
        <v>0</v>
      </c>
      <c r="M107" s="231">
        <v>0</v>
      </c>
      <c r="N107" s="231">
        <v>0</v>
      </c>
      <c r="O107" s="231">
        <v>0</v>
      </c>
      <c r="P107" s="231">
        <v>0</v>
      </c>
      <c r="Q107" s="231">
        <v>0</v>
      </c>
      <c r="R107" s="231">
        <v>0</v>
      </c>
      <c r="S107" s="231">
        <v>0</v>
      </c>
      <c r="T107" s="231"/>
      <c r="U107" s="231">
        <v>0</v>
      </c>
      <c r="V107" s="231">
        <v>0</v>
      </c>
      <c r="W107" s="231">
        <v>0</v>
      </c>
    </row>
    <row r="108" spans="1:23" s="41" customFormat="1" ht="15" customHeight="1">
      <c r="A108" s="240" t="s">
        <v>420</v>
      </c>
      <c r="B108" s="240" t="s">
        <v>387</v>
      </c>
      <c r="C108" s="314" t="s">
        <v>678</v>
      </c>
      <c r="D108" s="240" t="s">
        <v>167</v>
      </c>
      <c r="E108" s="41" t="s">
        <v>126</v>
      </c>
      <c r="F108" s="229">
        <v>0</v>
      </c>
      <c r="G108" s="231">
        <v>0</v>
      </c>
      <c r="H108" s="231">
        <v>0</v>
      </c>
      <c r="I108" s="231">
        <v>0</v>
      </c>
      <c r="J108" s="234">
        <v>0</v>
      </c>
      <c r="K108" s="231">
        <v>0</v>
      </c>
      <c r="L108" s="231">
        <v>0</v>
      </c>
      <c r="M108" s="231">
        <v>0</v>
      </c>
      <c r="N108" s="231">
        <v>0</v>
      </c>
      <c r="O108" s="231">
        <v>0</v>
      </c>
      <c r="P108" s="231">
        <v>0</v>
      </c>
      <c r="Q108" s="231">
        <v>0</v>
      </c>
      <c r="R108" s="231">
        <v>0</v>
      </c>
      <c r="S108" s="231">
        <v>0</v>
      </c>
      <c r="T108" s="231"/>
      <c r="U108" s="231">
        <v>0</v>
      </c>
      <c r="V108" s="231">
        <v>0</v>
      </c>
      <c r="W108" s="231">
        <v>0</v>
      </c>
    </row>
    <row r="109" spans="1:23" s="41" customFormat="1" ht="15" customHeight="1">
      <c r="A109" s="240" t="s">
        <v>420</v>
      </c>
      <c r="B109" s="240" t="s">
        <v>388</v>
      </c>
      <c r="C109" s="314" t="s">
        <v>679</v>
      </c>
      <c r="D109" s="240" t="s">
        <v>167</v>
      </c>
      <c r="E109" s="41" t="s">
        <v>127</v>
      </c>
      <c r="F109" s="229">
        <v>1076195</v>
      </c>
      <c r="G109" s="231">
        <v>1076195</v>
      </c>
      <c r="H109" s="231">
        <v>1076195</v>
      </c>
      <c r="I109" s="231">
        <v>0</v>
      </c>
      <c r="J109" s="234">
        <v>0</v>
      </c>
      <c r="K109" s="231">
        <v>0</v>
      </c>
      <c r="L109" s="231">
        <v>0</v>
      </c>
      <c r="M109" s="231">
        <v>0</v>
      </c>
      <c r="N109" s="231">
        <v>0</v>
      </c>
      <c r="O109" s="231">
        <v>0</v>
      </c>
      <c r="P109" s="231">
        <v>0</v>
      </c>
      <c r="Q109" s="231">
        <v>0</v>
      </c>
      <c r="R109" s="231">
        <v>0</v>
      </c>
      <c r="S109" s="231">
        <v>11355167</v>
      </c>
      <c r="T109" s="231"/>
      <c r="U109" s="231">
        <v>0</v>
      </c>
      <c r="V109" s="231">
        <v>0</v>
      </c>
      <c r="W109" s="231">
        <v>0</v>
      </c>
    </row>
    <row r="110" spans="1:23" s="41" customFormat="1" ht="15" customHeight="1">
      <c r="A110" s="240" t="s">
        <v>420</v>
      </c>
      <c r="B110" s="240" t="s">
        <v>390</v>
      </c>
      <c r="C110" s="314" t="s">
        <v>681</v>
      </c>
      <c r="D110" s="240" t="s">
        <v>167</v>
      </c>
      <c r="E110" s="41" t="s">
        <v>129</v>
      </c>
      <c r="F110" s="229">
        <v>0</v>
      </c>
      <c r="G110" s="231">
        <v>0</v>
      </c>
      <c r="H110" s="231">
        <v>0</v>
      </c>
      <c r="I110" s="231">
        <v>0</v>
      </c>
      <c r="J110" s="234">
        <v>0</v>
      </c>
      <c r="K110" s="231">
        <v>0</v>
      </c>
      <c r="L110" s="231">
        <v>0</v>
      </c>
      <c r="M110" s="231">
        <v>0</v>
      </c>
      <c r="N110" s="231">
        <v>0</v>
      </c>
      <c r="O110" s="231">
        <v>0</v>
      </c>
      <c r="P110" s="231">
        <v>0</v>
      </c>
      <c r="Q110" s="231">
        <v>0</v>
      </c>
      <c r="R110" s="231">
        <v>0</v>
      </c>
      <c r="S110" s="231">
        <v>0</v>
      </c>
      <c r="T110" s="231"/>
      <c r="U110" s="231">
        <v>0</v>
      </c>
      <c r="V110" s="231">
        <v>0</v>
      </c>
      <c r="W110" s="231">
        <v>0</v>
      </c>
    </row>
    <row r="111" spans="1:23" s="41" customFormat="1" ht="15" customHeight="1">
      <c r="A111" s="240" t="s">
        <v>420</v>
      </c>
      <c r="B111" s="240" t="s">
        <v>391</v>
      </c>
      <c r="C111" s="314" t="s">
        <v>758</v>
      </c>
      <c r="D111" s="240" t="s">
        <v>167</v>
      </c>
      <c r="E111" s="41" t="s">
        <v>177</v>
      </c>
      <c r="F111" s="229">
        <v>0</v>
      </c>
      <c r="G111" s="231">
        <v>0</v>
      </c>
      <c r="H111" s="231">
        <v>0</v>
      </c>
      <c r="I111" s="231">
        <v>0</v>
      </c>
      <c r="J111" s="234">
        <v>0</v>
      </c>
      <c r="K111" s="231">
        <v>0</v>
      </c>
      <c r="L111" s="231">
        <v>0</v>
      </c>
      <c r="M111" s="231">
        <v>0</v>
      </c>
      <c r="N111" s="231">
        <v>0</v>
      </c>
      <c r="O111" s="231">
        <v>0</v>
      </c>
      <c r="P111" s="231">
        <v>0</v>
      </c>
      <c r="Q111" s="231">
        <v>0</v>
      </c>
      <c r="R111" s="231">
        <v>0</v>
      </c>
      <c r="S111" s="231">
        <v>0</v>
      </c>
      <c r="T111" s="231"/>
      <c r="U111" s="231">
        <v>0</v>
      </c>
      <c r="V111" s="231">
        <v>0</v>
      </c>
      <c r="W111" s="231">
        <v>0</v>
      </c>
    </row>
    <row r="112" spans="1:23" s="41" customFormat="1" ht="15" customHeight="1">
      <c r="A112" s="240" t="s">
        <v>420</v>
      </c>
      <c r="B112" s="240" t="s">
        <v>392</v>
      </c>
      <c r="C112" s="314" t="s">
        <v>759</v>
      </c>
      <c r="D112" s="240" t="s">
        <v>167</v>
      </c>
      <c r="E112" s="41" t="s">
        <v>130</v>
      </c>
      <c r="F112" s="229">
        <v>0</v>
      </c>
      <c r="G112" s="231">
        <v>0</v>
      </c>
      <c r="H112" s="231">
        <v>0</v>
      </c>
      <c r="I112" s="231">
        <v>0</v>
      </c>
      <c r="J112" s="234">
        <v>0</v>
      </c>
      <c r="K112" s="231">
        <v>0</v>
      </c>
      <c r="L112" s="231">
        <v>0</v>
      </c>
      <c r="M112" s="231">
        <v>0</v>
      </c>
      <c r="N112" s="231">
        <v>0</v>
      </c>
      <c r="O112" s="231">
        <v>0</v>
      </c>
      <c r="P112" s="231">
        <v>0</v>
      </c>
      <c r="Q112" s="231">
        <v>0</v>
      </c>
      <c r="R112" s="231">
        <v>0</v>
      </c>
      <c r="S112" s="231">
        <v>0</v>
      </c>
      <c r="T112" s="231"/>
      <c r="U112" s="231">
        <v>0</v>
      </c>
      <c r="V112" s="231">
        <v>0</v>
      </c>
      <c r="W112" s="231">
        <v>0</v>
      </c>
    </row>
    <row r="113" spans="1:23" s="41" customFormat="1" ht="15" customHeight="1">
      <c r="A113" s="240" t="s">
        <v>420</v>
      </c>
      <c r="B113" s="240" t="s">
        <v>393</v>
      </c>
      <c r="C113" s="314" t="s">
        <v>760</v>
      </c>
      <c r="D113" s="240" t="s">
        <v>167</v>
      </c>
      <c r="E113" s="41" t="s">
        <v>131</v>
      </c>
      <c r="F113" s="229">
        <v>0</v>
      </c>
      <c r="G113" s="231">
        <v>0</v>
      </c>
      <c r="H113" s="231">
        <v>0</v>
      </c>
      <c r="I113" s="231">
        <v>0</v>
      </c>
      <c r="J113" s="234">
        <v>0</v>
      </c>
      <c r="K113" s="231">
        <v>0</v>
      </c>
      <c r="L113" s="231">
        <v>0</v>
      </c>
      <c r="M113" s="231">
        <v>0</v>
      </c>
      <c r="N113" s="231">
        <v>0</v>
      </c>
      <c r="O113" s="231">
        <v>0</v>
      </c>
      <c r="P113" s="231">
        <v>0</v>
      </c>
      <c r="Q113" s="231">
        <v>0</v>
      </c>
      <c r="R113" s="231">
        <v>0</v>
      </c>
      <c r="S113" s="231">
        <v>0</v>
      </c>
      <c r="T113" s="231"/>
      <c r="U113" s="231">
        <v>0</v>
      </c>
      <c r="V113" s="231">
        <v>0</v>
      </c>
      <c r="W113" s="231">
        <v>0</v>
      </c>
    </row>
    <row r="114" spans="1:23" s="41" customFormat="1" ht="15" customHeight="1">
      <c r="A114" s="240" t="s">
        <v>420</v>
      </c>
      <c r="B114" s="240" t="s">
        <v>447</v>
      </c>
      <c r="C114" s="314" t="s">
        <v>686</v>
      </c>
      <c r="D114" s="240" t="s">
        <v>167</v>
      </c>
      <c r="E114" s="41" t="s">
        <v>446</v>
      </c>
      <c r="F114" s="229">
        <v>0</v>
      </c>
      <c r="G114" s="231">
        <v>0</v>
      </c>
      <c r="H114" s="231">
        <v>0</v>
      </c>
      <c r="I114" s="231">
        <v>0</v>
      </c>
      <c r="J114" s="234">
        <v>0</v>
      </c>
      <c r="K114" s="231">
        <v>0</v>
      </c>
      <c r="L114" s="231">
        <v>0</v>
      </c>
      <c r="M114" s="231">
        <v>0</v>
      </c>
      <c r="N114" s="231">
        <v>0</v>
      </c>
      <c r="O114" s="231">
        <v>0</v>
      </c>
      <c r="P114" s="231">
        <v>0</v>
      </c>
      <c r="Q114" s="231">
        <v>0</v>
      </c>
      <c r="R114" s="231">
        <v>0</v>
      </c>
      <c r="S114" s="231">
        <v>0</v>
      </c>
      <c r="T114" s="231"/>
      <c r="U114" s="231">
        <v>0</v>
      </c>
      <c r="V114" s="231">
        <v>0</v>
      </c>
      <c r="W114" s="231">
        <v>0</v>
      </c>
    </row>
    <row r="115" spans="1:23" s="41" customFormat="1" ht="15" hidden="1" customHeight="1" outlineLevel="1">
      <c r="A115" s="240" t="s">
        <v>420</v>
      </c>
      <c r="B115" s="240" t="s">
        <v>336</v>
      </c>
      <c r="C115" s="314">
        <v>85040</v>
      </c>
      <c r="D115" s="240" t="s">
        <v>178</v>
      </c>
      <c r="E115" s="41" t="s">
        <v>93</v>
      </c>
      <c r="F115" s="229">
        <v>67189.919999999998</v>
      </c>
      <c r="G115" s="231">
        <v>0</v>
      </c>
      <c r="H115" s="231">
        <v>0</v>
      </c>
      <c r="I115" s="231">
        <v>0</v>
      </c>
      <c r="J115" s="234">
        <v>0</v>
      </c>
      <c r="K115" s="231">
        <v>67189.919999999998</v>
      </c>
      <c r="L115" s="231">
        <v>0</v>
      </c>
      <c r="M115" s="231">
        <v>0</v>
      </c>
      <c r="N115" s="231">
        <v>0</v>
      </c>
      <c r="O115" s="231">
        <v>0</v>
      </c>
      <c r="P115" s="231">
        <v>0</v>
      </c>
      <c r="Q115" s="231">
        <v>0</v>
      </c>
      <c r="R115" s="231">
        <v>0</v>
      </c>
      <c r="S115" s="231">
        <v>0</v>
      </c>
      <c r="T115" s="231"/>
      <c r="U115" s="231">
        <v>0</v>
      </c>
      <c r="V115" s="231">
        <v>0</v>
      </c>
      <c r="W115" s="231">
        <v>0</v>
      </c>
    </row>
    <row r="116" spans="1:23" s="41" customFormat="1" ht="15" hidden="1" customHeight="1" outlineLevel="1">
      <c r="A116" s="240" t="s">
        <v>420</v>
      </c>
      <c r="B116" s="240" t="s">
        <v>337</v>
      </c>
      <c r="C116" s="314">
        <v>85240</v>
      </c>
      <c r="D116" s="240" t="s">
        <v>178</v>
      </c>
      <c r="E116" s="41" t="s">
        <v>94</v>
      </c>
      <c r="F116" s="229">
        <v>20846.849999999999</v>
      </c>
      <c r="G116" s="231">
        <v>20846.849999999999</v>
      </c>
      <c r="H116" s="231">
        <v>20846.849999999999</v>
      </c>
      <c r="I116" s="231">
        <v>0</v>
      </c>
      <c r="J116" s="234">
        <v>0</v>
      </c>
      <c r="K116" s="231">
        <v>0</v>
      </c>
      <c r="L116" s="231">
        <v>0</v>
      </c>
      <c r="M116" s="231">
        <v>0</v>
      </c>
      <c r="N116" s="231">
        <v>0</v>
      </c>
      <c r="O116" s="231">
        <v>0</v>
      </c>
      <c r="P116" s="231">
        <v>0</v>
      </c>
      <c r="Q116" s="231">
        <v>0</v>
      </c>
      <c r="R116" s="231">
        <v>0</v>
      </c>
      <c r="S116" s="231">
        <v>0</v>
      </c>
      <c r="T116" s="231"/>
      <c r="U116" s="231">
        <v>0</v>
      </c>
      <c r="V116" s="231">
        <v>0</v>
      </c>
      <c r="W116" s="231">
        <v>0</v>
      </c>
    </row>
    <row r="117" spans="1:23" s="41" customFormat="1" ht="15" hidden="1" customHeight="1" outlineLevel="1">
      <c r="A117" s="240" t="s">
        <v>420</v>
      </c>
      <c r="B117" s="240" t="s">
        <v>338</v>
      </c>
      <c r="C117" s="314">
        <v>85440</v>
      </c>
      <c r="D117" s="240" t="s">
        <v>178</v>
      </c>
      <c r="E117" s="41" t="s">
        <v>95</v>
      </c>
      <c r="F117" s="229">
        <v>0</v>
      </c>
      <c r="G117" s="231">
        <v>0</v>
      </c>
      <c r="H117" s="231">
        <v>0</v>
      </c>
      <c r="I117" s="231">
        <v>0</v>
      </c>
      <c r="J117" s="234">
        <v>0</v>
      </c>
      <c r="K117" s="231">
        <v>0</v>
      </c>
      <c r="L117" s="231">
        <v>0</v>
      </c>
      <c r="M117" s="231">
        <v>0</v>
      </c>
      <c r="N117" s="231">
        <v>0</v>
      </c>
      <c r="O117" s="231">
        <v>0</v>
      </c>
      <c r="P117" s="231">
        <v>0</v>
      </c>
      <c r="Q117" s="231">
        <v>0</v>
      </c>
      <c r="R117" s="231">
        <v>0</v>
      </c>
      <c r="S117" s="231">
        <v>0</v>
      </c>
      <c r="T117" s="231"/>
      <c r="U117" s="231">
        <v>0</v>
      </c>
      <c r="V117" s="231">
        <v>0</v>
      </c>
      <c r="W117" s="231">
        <v>0</v>
      </c>
    </row>
    <row r="118" spans="1:23" s="41" customFormat="1" ht="15" hidden="1" customHeight="1" outlineLevel="1">
      <c r="A118" s="240" t="s">
        <v>420</v>
      </c>
      <c r="B118" s="240" t="s">
        <v>339</v>
      </c>
      <c r="C118" s="314">
        <v>85640</v>
      </c>
      <c r="D118" s="240" t="s">
        <v>178</v>
      </c>
      <c r="E118" s="41" t="s">
        <v>96</v>
      </c>
      <c r="F118" s="229">
        <v>48796.76</v>
      </c>
      <c r="G118" s="231">
        <v>0</v>
      </c>
      <c r="H118" s="231">
        <v>0</v>
      </c>
      <c r="I118" s="231">
        <v>0</v>
      </c>
      <c r="J118" s="234">
        <v>0</v>
      </c>
      <c r="K118" s="231">
        <v>48796.76</v>
      </c>
      <c r="L118" s="231">
        <v>0</v>
      </c>
      <c r="M118" s="231">
        <v>0</v>
      </c>
      <c r="N118" s="231">
        <v>0</v>
      </c>
      <c r="O118" s="231">
        <v>0</v>
      </c>
      <c r="P118" s="231">
        <v>0</v>
      </c>
      <c r="Q118" s="231">
        <v>0</v>
      </c>
      <c r="R118" s="231">
        <v>0</v>
      </c>
      <c r="S118" s="231">
        <v>0</v>
      </c>
      <c r="T118" s="231"/>
      <c r="U118" s="231">
        <v>0</v>
      </c>
      <c r="V118" s="231">
        <v>0</v>
      </c>
      <c r="W118" s="231">
        <v>0</v>
      </c>
    </row>
    <row r="119" spans="1:23" s="41" customFormat="1" ht="15" hidden="1" customHeight="1" outlineLevel="1">
      <c r="A119" s="240" t="s">
        <v>420</v>
      </c>
      <c r="B119" s="240" t="s">
        <v>340</v>
      </c>
      <c r="C119" s="314">
        <v>85840</v>
      </c>
      <c r="D119" s="240" t="s">
        <v>178</v>
      </c>
      <c r="E119" s="41" t="s">
        <v>97</v>
      </c>
      <c r="F119" s="229">
        <v>1032029.4</v>
      </c>
      <c r="G119" s="231">
        <v>0</v>
      </c>
      <c r="H119" s="231">
        <v>0</v>
      </c>
      <c r="I119" s="231">
        <v>1030000</v>
      </c>
      <c r="J119" s="234">
        <v>0</v>
      </c>
      <c r="K119" s="231">
        <v>2029.4</v>
      </c>
      <c r="L119" s="231">
        <v>0</v>
      </c>
      <c r="M119" s="231">
        <v>0</v>
      </c>
      <c r="N119" s="231">
        <v>0</v>
      </c>
      <c r="O119" s="231">
        <v>0</v>
      </c>
      <c r="P119" s="231">
        <v>0</v>
      </c>
      <c r="Q119" s="231">
        <v>0</v>
      </c>
      <c r="R119" s="231">
        <v>0</v>
      </c>
      <c r="S119" s="231">
        <v>0</v>
      </c>
      <c r="T119" s="231"/>
      <c r="U119" s="231">
        <v>0</v>
      </c>
      <c r="V119" s="231">
        <v>0</v>
      </c>
      <c r="W119" s="231">
        <v>0</v>
      </c>
    </row>
    <row r="120" spans="1:23" s="41" customFormat="1" ht="15" hidden="1" customHeight="1" outlineLevel="1">
      <c r="A120" s="240" t="s">
        <v>420</v>
      </c>
      <c r="B120" s="240" t="s">
        <v>341</v>
      </c>
      <c r="C120" s="314">
        <v>86040</v>
      </c>
      <c r="D120" s="240" t="s">
        <v>178</v>
      </c>
      <c r="E120" s="41" t="s">
        <v>98</v>
      </c>
      <c r="F120" s="229">
        <v>0</v>
      </c>
      <c r="G120" s="231">
        <v>0</v>
      </c>
      <c r="H120" s="231">
        <v>0</v>
      </c>
      <c r="I120" s="231">
        <v>0</v>
      </c>
      <c r="J120" s="234">
        <v>0</v>
      </c>
      <c r="K120" s="231">
        <v>0</v>
      </c>
      <c r="L120" s="231">
        <v>0</v>
      </c>
      <c r="M120" s="231">
        <v>0</v>
      </c>
      <c r="N120" s="231">
        <v>0</v>
      </c>
      <c r="O120" s="231">
        <v>0</v>
      </c>
      <c r="P120" s="231">
        <v>0</v>
      </c>
      <c r="Q120" s="231">
        <v>0</v>
      </c>
      <c r="R120" s="231">
        <v>0</v>
      </c>
      <c r="S120" s="231">
        <v>0</v>
      </c>
      <c r="T120" s="231"/>
      <c r="U120" s="231">
        <v>0</v>
      </c>
      <c r="V120" s="231">
        <v>0</v>
      </c>
      <c r="W120" s="231">
        <v>0</v>
      </c>
    </row>
    <row r="121" spans="1:23" s="41" customFormat="1" ht="15" hidden="1" customHeight="1" outlineLevel="1">
      <c r="A121" s="240" t="s">
        <v>420</v>
      </c>
      <c r="B121" s="240" t="s">
        <v>342</v>
      </c>
      <c r="C121" s="314">
        <v>86240</v>
      </c>
      <c r="D121" s="240" t="s">
        <v>178</v>
      </c>
      <c r="E121" s="41" t="s">
        <v>99</v>
      </c>
      <c r="F121" s="229">
        <v>30839.17</v>
      </c>
      <c r="G121" s="231">
        <v>30839.17</v>
      </c>
      <c r="H121" s="231">
        <v>30839.17</v>
      </c>
      <c r="I121" s="231">
        <v>0</v>
      </c>
      <c r="J121" s="234">
        <v>0</v>
      </c>
      <c r="K121" s="231">
        <v>0</v>
      </c>
      <c r="L121" s="231">
        <v>0</v>
      </c>
      <c r="M121" s="231">
        <v>0</v>
      </c>
      <c r="N121" s="231">
        <v>0</v>
      </c>
      <c r="O121" s="231">
        <v>0</v>
      </c>
      <c r="P121" s="231">
        <v>0</v>
      </c>
      <c r="Q121" s="231">
        <v>0</v>
      </c>
      <c r="R121" s="231">
        <v>0</v>
      </c>
      <c r="S121" s="231">
        <v>0</v>
      </c>
      <c r="T121" s="231"/>
      <c r="U121" s="231">
        <v>0</v>
      </c>
      <c r="V121" s="231">
        <v>0</v>
      </c>
      <c r="W121" s="231">
        <v>0</v>
      </c>
    </row>
    <row r="122" spans="1:23" s="41" customFormat="1" ht="15" hidden="1" customHeight="1" outlineLevel="1">
      <c r="A122" s="240" t="s">
        <v>420</v>
      </c>
      <c r="B122" s="240" t="s">
        <v>343</v>
      </c>
      <c r="C122" s="314">
        <v>86440</v>
      </c>
      <c r="D122" s="240" t="s">
        <v>178</v>
      </c>
      <c r="E122" s="41" t="s">
        <v>100</v>
      </c>
      <c r="F122" s="229">
        <v>0</v>
      </c>
      <c r="G122" s="231">
        <v>0</v>
      </c>
      <c r="H122" s="231">
        <v>0</v>
      </c>
      <c r="I122" s="231">
        <v>0</v>
      </c>
      <c r="J122" s="234">
        <v>0</v>
      </c>
      <c r="K122" s="231">
        <v>0</v>
      </c>
      <c r="L122" s="231">
        <v>0</v>
      </c>
      <c r="M122" s="231">
        <v>0</v>
      </c>
      <c r="N122" s="231">
        <v>0</v>
      </c>
      <c r="O122" s="231">
        <v>0</v>
      </c>
      <c r="P122" s="231">
        <v>0</v>
      </c>
      <c r="Q122" s="231">
        <v>0</v>
      </c>
      <c r="R122" s="231">
        <v>0</v>
      </c>
      <c r="S122" s="231">
        <v>0</v>
      </c>
      <c r="T122" s="231"/>
      <c r="U122" s="231">
        <v>0</v>
      </c>
      <c r="V122" s="231">
        <v>0</v>
      </c>
      <c r="W122" s="231">
        <v>0</v>
      </c>
    </row>
    <row r="123" spans="1:23" s="41" customFormat="1" ht="15" hidden="1" customHeight="1" outlineLevel="1">
      <c r="A123" s="240" t="s">
        <v>420</v>
      </c>
      <c r="B123" s="240" t="s">
        <v>344</v>
      </c>
      <c r="C123" s="314">
        <v>86640</v>
      </c>
      <c r="D123" s="240" t="s">
        <v>178</v>
      </c>
      <c r="E123" s="41" t="s">
        <v>101</v>
      </c>
      <c r="F123" s="229">
        <v>0</v>
      </c>
      <c r="G123" s="231">
        <v>0</v>
      </c>
      <c r="H123" s="231">
        <v>0</v>
      </c>
      <c r="I123" s="231">
        <v>0</v>
      </c>
      <c r="J123" s="234">
        <v>0</v>
      </c>
      <c r="K123" s="231">
        <v>0</v>
      </c>
      <c r="L123" s="231">
        <v>0</v>
      </c>
      <c r="M123" s="231">
        <v>0</v>
      </c>
      <c r="N123" s="231">
        <v>0</v>
      </c>
      <c r="O123" s="231">
        <v>0</v>
      </c>
      <c r="P123" s="231">
        <v>0</v>
      </c>
      <c r="Q123" s="231">
        <v>0</v>
      </c>
      <c r="R123" s="231">
        <v>0</v>
      </c>
      <c r="S123" s="231">
        <v>0</v>
      </c>
      <c r="T123" s="231"/>
      <c r="U123" s="231">
        <v>0</v>
      </c>
      <c r="V123" s="231">
        <v>0</v>
      </c>
      <c r="W123" s="231">
        <v>0</v>
      </c>
    </row>
    <row r="124" spans="1:23" s="41" customFormat="1" ht="15" hidden="1" customHeight="1" outlineLevel="1">
      <c r="A124" s="240" t="s">
        <v>420</v>
      </c>
      <c r="B124" s="240" t="s">
        <v>345</v>
      </c>
      <c r="C124" s="314">
        <v>86840</v>
      </c>
      <c r="D124" s="240" t="s">
        <v>178</v>
      </c>
      <c r="E124" s="41" t="s">
        <v>102</v>
      </c>
      <c r="F124" s="229">
        <v>0</v>
      </c>
      <c r="G124" s="231">
        <v>0</v>
      </c>
      <c r="H124" s="231">
        <v>0</v>
      </c>
      <c r="I124" s="231">
        <v>0</v>
      </c>
      <c r="J124" s="234">
        <v>0</v>
      </c>
      <c r="K124" s="231">
        <v>0</v>
      </c>
      <c r="L124" s="231">
        <v>0</v>
      </c>
      <c r="M124" s="231">
        <v>0</v>
      </c>
      <c r="N124" s="231">
        <v>0</v>
      </c>
      <c r="O124" s="231">
        <v>0</v>
      </c>
      <c r="P124" s="231">
        <v>0</v>
      </c>
      <c r="Q124" s="231">
        <v>0</v>
      </c>
      <c r="R124" s="231">
        <v>0</v>
      </c>
      <c r="S124" s="231">
        <v>0</v>
      </c>
      <c r="T124" s="231"/>
      <c r="U124" s="231">
        <v>0</v>
      </c>
      <c r="V124" s="231">
        <v>0</v>
      </c>
      <c r="W124" s="231">
        <v>0</v>
      </c>
    </row>
    <row r="125" spans="1:23" s="41" customFormat="1" ht="15" hidden="1" customHeight="1" outlineLevel="1">
      <c r="A125" s="240" t="s">
        <v>420</v>
      </c>
      <c r="B125" s="240" t="s">
        <v>346</v>
      </c>
      <c r="C125" s="314">
        <v>87240</v>
      </c>
      <c r="D125" s="240" t="s">
        <v>178</v>
      </c>
      <c r="E125" s="41" t="s">
        <v>103</v>
      </c>
      <c r="F125" s="229">
        <v>0</v>
      </c>
      <c r="G125" s="231">
        <v>0</v>
      </c>
      <c r="H125" s="231">
        <v>0</v>
      </c>
      <c r="I125" s="231">
        <v>0</v>
      </c>
      <c r="J125" s="234">
        <v>0</v>
      </c>
      <c r="K125" s="231">
        <v>0</v>
      </c>
      <c r="L125" s="231">
        <v>0</v>
      </c>
      <c r="M125" s="231">
        <v>0</v>
      </c>
      <c r="N125" s="231">
        <v>0</v>
      </c>
      <c r="O125" s="231">
        <v>0</v>
      </c>
      <c r="P125" s="231">
        <v>0</v>
      </c>
      <c r="Q125" s="231">
        <v>0</v>
      </c>
      <c r="R125" s="231">
        <v>0</v>
      </c>
      <c r="S125" s="231">
        <v>0</v>
      </c>
      <c r="T125" s="231"/>
      <c r="U125" s="231">
        <v>0</v>
      </c>
      <c r="V125" s="231">
        <v>0</v>
      </c>
      <c r="W125" s="231">
        <v>0</v>
      </c>
    </row>
    <row r="126" spans="1:23" s="41" customFormat="1" ht="15" hidden="1" customHeight="1" outlineLevel="1">
      <c r="A126" s="240" t="s">
        <v>420</v>
      </c>
      <c r="B126" s="240" t="s">
        <v>347</v>
      </c>
      <c r="C126" s="314">
        <v>87640</v>
      </c>
      <c r="D126" s="240" t="s">
        <v>178</v>
      </c>
      <c r="E126" s="41" t="s">
        <v>104</v>
      </c>
      <c r="F126" s="229">
        <v>45326.67</v>
      </c>
      <c r="G126" s="231">
        <v>45326.67</v>
      </c>
      <c r="H126" s="231">
        <v>45326.67</v>
      </c>
      <c r="I126" s="231">
        <v>0</v>
      </c>
      <c r="J126" s="234">
        <v>0</v>
      </c>
      <c r="K126" s="231">
        <v>0</v>
      </c>
      <c r="L126" s="231">
        <v>0</v>
      </c>
      <c r="M126" s="231">
        <v>0</v>
      </c>
      <c r="N126" s="231">
        <v>0</v>
      </c>
      <c r="O126" s="231">
        <v>0</v>
      </c>
      <c r="P126" s="231">
        <v>0</v>
      </c>
      <c r="Q126" s="231">
        <v>0</v>
      </c>
      <c r="R126" s="231">
        <v>0</v>
      </c>
      <c r="S126" s="231">
        <v>0</v>
      </c>
      <c r="T126" s="231"/>
      <c r="U126" s="231">
        <v>0</v>
      </c>
      <c r="V126" s="231">
        <v>0</v>
      </c>
      <c r="W126" s="231">
        <v>0</v>
      </c>
    </row>
    <row r="127" spans="1:23" s="41" customFormat="1" ht="15" hidden="1" customHeight="1" outlineLevel="1">
      <c r="A127" s="240" t="s">
        <v>420</v>
      </c>
      <c r="B127" s="240" t="s">
        <v>348</v>
      </c>
      <c r="C127" s="314">
        <v>88040</v>
      </c>
      <c r="D127" s="240" t="s">
        <v>178</v>
      </c>
      <c r="E127" s="41" t="s">
        <v>105</v>
      </c>
      <c r="F127" s="229">
        <v>0</v>
      </c>
      <c r="G127" s="231">
        <v>0</v>
      </c>
      <c r="H127" s="231">
        <v>0</v>
      </c>
      <c r="I127" s="231">
        <v>0</v>
      </c>
      <c r="J127" s="234">
        <v>0</v>
      </c>
      <c r="K127" s="231">
        <v>0</v>
      </c>
      <c r="L127" s="231">
        <v>0</v>
      </c>
      <c r="M127" s="231">
        <v>0</v>
      </c>
      <c r="N127" s="231">
        <v>0</v>
      </c>
      <c r="O127" s="231">
        <v>0</v>
      </c>
      <c r="P127" s="231">
        <v>0</v>
      </c>
      <c r="Q127" s="231">
        <v>0</v>
      </c>
      <c r="R127" s="231">
        <v>0</v>
      </c>
      <c r="S127" s="231">
        <v>0</v>
      </c>
      <c r="T127" s="231"/>
      <c r="U127" s="231">
        <v>0</v>
      </c>
      <c r="V127" s="231">
        <v>0</v>
      </c>
      <c r="W127" s="231">
        <v>0</v>
      </c>
    </row>
    <row r="128" spans="1:23" s="41" customFormat="1" ht="15" hidden="1" customHeight="1" outlineLevel="1">
      <c r="A128" s="240" t="s">
        <v>420</v>
      </c>
      <c r="B128" s="240" t="s">
        <v>349</v>
      </c>
      <c r="C128" s="314">
        <v>88440</v>
      </c>
      <c r="D128" s="240" t="s">
        <v>178</v>
      </c>
      <c r="E128" s="41" t="s">
        <v>106</v>
      </c>
      <c r="F128" s="229">
        <v>0</v>
      </c>
      <c r="G128" s="231">
        <v>0</v>
      </c>
      <c r="H128" s="231">
        <v>0</v>
      </c>
      <c r="I128" s="231">
        <v>0</v>
      </c>
      <c r="J128" s="234">
        <v>0</v>
      </c>
      <c r="K128" s="231">
        <v>0</v>
      </c>
      <c r="L128" s="231">
        <v>0</v>
      </c>
      <c r="M128" s="231">
        <v>0</v>
      </c>
      <c r="N128" s="231">
        <v>0</v>
      </c>
      <c r="O128" s="231">
        <v>0</v>
      </c>
      <c r="P128" s="231">
        <v>0</v>
      </c>
      <c r="Q128" s="231">
        <v>0</v>
      </c>
      <c r="R128" s="231">
        <v>0</v>
      </c>
      <c r="S128" s="231">
        <v>0</v>
      </c>
      <c r="T128" s="231"/>
      <c r="U128" s="231">
        <v>0</v>
      </c>
      <c r="V128" s="231">
        <v>0</v>
      </c>
      <c r="W128" s="231">
        <v>0</v>
      </c>
    </row>
    <row r="129" spans="1:23" s="41" customFormat="1" ht="15" hidden="1" customHeight="1" outlineLevel="1">
      <c r="A129" s="240" t="s">
        <v>420</v>
      </c>
      <c r="B129" s="240" t="s">
        <v>350</v>
      </c>
      <c r="C129" s="314">
        <v>88640</v>
      </c>
      <c r="D129" s="240" t="s">
        <v>178</v>
      </c>
      <c r="E129" s="41" t="s">
        <v>107</v>
      </c>
      <c r="F129" s="229">
        <v>0</v>
      </c>
      <c r="G129" s="231">
        <v>0</v>
      </c>
      <c r="H129" s="231">
        <v>0</v>
      </c>
      <c r="I129" s="231">
        <v>0</v>
      </c>
      <c r="J129" s="234">
        <v>0</v>
      </c>
      <c r="K129" s="231">
        <v>0</v>
      </c>
      <c r="L129" s="231">
        <v>0</v>
      </c>
      <c r="M129" s="231">
        <v>0</v>
      </c>
      <c r="N129" s="231">
        <v>0</v>
      </c>
      <c r="O129" s="231">
        <v>0</v>
      </c>
      <c r="P129" s="231">
        <v>0</v>
      </c>
      <c r="Q129" s="231">
        <v>0</v>
      </c>
      <c r="R129" s="231">
        <v>0</v>
      </c>
      <c r="S129" s="231">
        <v>0</v>
      </c>
      <c r="T129" s="231"/>
      <c r="U129" s="231">
        <v>0</v>
      </c>
      <c r="V129" s="231">
        <v>0</v>
      </c>
      <c r="W129" s="231">
        <v>0</v>
      </c>
    </row>
    <row r="130" spans="1:23" s="41" customFormat="1" ht="15" hidden="1" customHeight="1" outlineLevel="1">
      <c r="A130" s="240" t="s">
        <v>420</v>
      </c>
      <c r="B130" s="240" t="s">
        <v>351</v>
      </c>
      <c r="C130" s="314">
        <v>88840</v>
      </c>
      <c r="D130" s="240" t="s">
        <v>178</v>
      </c>
      <c r="E130" s="41" t="s">
        <v>108</v>
      </c>
      <c r="F130" s="229">
        <v>0</v>
      </c>
      <c r="G130" s="231">
        <v>0</v>
      </c>
      <c r="H130" s="231">
        <v>0</v>
      </c>
      <c r="I130" s="231">
        <v>0</v>
      </c>
      <c r="J130" s="234">
        <v>0</v>
      </c>
      <c r="K130" s="231">
        <v>0</v>
      </c>
      <c r="L130" s="231">
        <v>0</v>
      </c>
      <c r="M130" s="231">
        <v>0</v>
      </c>
      <c r="N130" s="231">
        <v>0</v>
      </c>
      <c r="O130" s="231">
        <v>0</v>
      </c>
      <c r="P130" s="231">
        <v>0</v>
      </c>
      <c r="Q130" s="231">
        <v>0</v>
      </c>
      <c r="R130" s="231">
        <v>0</v>
      </c>
      <c r="S130" s="231">
        <v>0</v>
      </c>
      <c r="T130" s="231"/>
      <c r="U130" s="231">
        <v>0</v>
      </c>
      <c r="V130" s="231">
        <v>0</v>
      </c>
      <c r="W130" s="231">
        <v>0</v>
      </c>
    </row>
    <row r="131" spans="1:23" s="41" customFormat="1" ht="15" customHeight="1" collapsed="1">
      <c r="A131" s="240" t="s">
        <v>420</v>
      </c>
      <c r="B131" s="240" t="s">
        <v>454</v>
      </c>
      <c r="C131" s="240"/>
      <c r="D131" s="240" t="s">
        <v>178</v>
      </c>
      <c r="E131" s="41" t="s">
        <v>458</v>
      </c>
      <c r="F131" s="229">
        <v>0</v>
      </c>
      <c r="G131" s="231">
        <v>0</v>
      </c>
      <c r="H131" s="231">
        <v>0</v>
      </c>
      <c r="I131" s="231">
        <v>0</v>
      </c>
      <c r="J131" s="234">
        <v>0</v>
      </c>
      <c r="K131" s="231">
        <v>0</v>
      </c>
      <c r="L131" s="231">
        <v>0</v>
      </c>
      <c r="M131" s="231">
        <v>0</v>
      </c>
      <c r="N131" s="231">
        <v>0</v>
      </c>
      <c r="O131" s="231">
        <v>0</v>
      </c>
      <c r="P131" s="231">
        <v>0</v>
      </c>
      <c r="Q131" s="231">
        <v>0</v>
      </c>
      <c r="R131" s="231">
        <v>0</v>
      </c>
      <c r="S131" s="231">
        <v>52139070</v>
      </c>
      <c r="T131" s="231"/>
      <c r="U131" s="231">
        <v>0</v>
      </c>
      <c r="V131" s="231">
        <v>0</v>
      </c>
      <c r="W131" s="231">
        <v>0</v>
      </c>
    </row>
    <row r="132" spans="1:23" ht="15" customHeight="1">
      <c r="A132" s="39"/>
      <c r="B132" s="35" t="s">
        <v>179</v>
      </c>
      <c r="C132" s="312" t="s">
        <v>179</v>
      </c>
      <c r="D132" s="36" t="s">
        <v>167</v>
      </c>
      <c r="E132" s="37" t="s">
        <v>430</v>
      </c>
      <c r="F132" s="38">
        <v>5475556259.8600006</v>
      </c>
      <c r="G132" s="38">
        <v>38842521.730000012</v>
      </c>
      <c r="H132" s="38">
        <v>38842521.730000012</v>
      </c>
      <c r="I132" s="38">
        <v>3040981556</v>
      </c>
      <c r="J132" s="38">
        <v>1592885000</v>
      </c>
      <c r="K132" s="38">
        <v>85868903.040000007</v>
      </c>
      <c r="L132" s="38">
        <v>293255078.56999999</v>
      </c>
      <c r="M132" s="255">
        <v>178629879</v>
      </c>
      <c r="N132" s="38">
        <v>173080000</v>
      </c>
      <c r="O132" s="38">
        <v>0</v>
      </c>
      <c r="P132" s="38">
        <v>0</v>
      </c>
      <c r="Q132" s="38">
        <v>0</v>
      </c>
      <c r="R132" s="38">
        <v>-1814898</v>
      </c>
      <c r="S132" s="38">
        <v>144231963</v>
      </c>
      <c r="T132" s="38">
        <v>0</v>
      </c>
      <c r="U132" s="38">
        <v>0</v>
      </c>
      <c r="V132" s="38">
        <v>43944946</v>
      </c>
      <c r="W132" s="38">
        <v>29883273.52</v>
      </c>
    </row>
    <row r="133" spans="1:23" ht="15" customHeight="1">
      <c r="A133" s="39"/>
      <c r="B133" s="35"/>
      <c r="C133" s="35"/>
      <c r="D133" s="36"/>
      <c r="E133" s="37" t="s">
        <v>489</v>
      </c>
      <c r="F133" s="38">
        <v>5475556000</v>
      </c>
      <c r="G133" s="38"/>
      <c r="H133" s="38">
        <v>38842521.730000004</v>
      </c>
      <c r="I133" s="38"/>
      <c r="J133" s="38"/>
      <c r="K133" s="38"/>
      <c r="L133" s="38"/>
      <c r="M133" s="38"/>
      <c r="N133" s="38"/>
      <c r="O133" s="38"/>
      <c r="P133" s="38"/>
      <c r="Q133" s="38"/>
      <c r="R133" s="38"/>
      <c r="S133" s="38"/>
      <c r="T133" s="38"/>
      <c r="U133" s="38"/>
      <c r="V133" s="38"/>
      <c r="W133" s="38"/>
    </row>
    <row r="134" spans="1:23" ht="15" customHeight="1">
      <c r="A134" s="39"/>
      <c r="B134" s="35"/>
      <c r="C134" s="35"/>
      <c r="D134" s="36"/>
      <c r="E134" s="37"/>
      <c r="F134" s="141">
        <v>0</v>
      </c>
      <c r="G134" s="38"/>
      <c r="H134" s="38"/>
      <c r="I134" s="38"/>
      <c r="J134" s="38"/>
      <c r="K134" s="38"/>
      <c r="L134" s="38"/>
      <c r="M134" s="38"/>
      <c r="N134" s="38"/>
      <c r="O134" s="38"/>
      <c r="P134" s="38"/>
      <c r="Q134" s="38"/>
      <c r="R134" s="38"/>
      <c r="S134" s="38"/>
      <c r="T134" s="38"/>
      <c r="U134" s="38"/>
      <c r="V134" s="38"/>
      <c r="W134" s="38"/>
    </row>
    <row r="135" spans="1:23" ht="15" customHeight="1">
      <c r="A135" s="39"/>
      <c r="B135" s="35"/>
      <c r="C135" s="35"/>
      <c r="D135" s="36"/>
      <c r="E135" s="238" t="s">
        <v>397</v>
      </c>
      <c r="F135" s="239">
        <v>259.86000061035156</v>
      </c>
      <c r="G135" s="38"/>
      <c r="H135" s="228">
        <v>0</v>
      </c>
      <c r="I135" s="38"/>
      <c r="J135" s="38"/>
      <c r="K135" s="38"/>
      <c r="L135" s="38"/>
      <c r="M135" s="38"/>
      <c r="N135" s="38"/>
      <c r="O135" s="38"/>
      <c r="P135" s="38"/>
      <c r="Q135" s="38"/>
      <c r="R135" s="38"/>
      <c r="S135" s="38"/>
      <c r="T135" s="38"/>
      <c r="U135" s="38"/>
      <c r="V135" s="38"/>
      <c r="W135" s="38"/>
    </row>
    <row r="136" spans="1:23" ht="15" customHeight="1">
      <c r="A136" s="39"/>
      <c r="B136" s="35"/>
      <c r="C136" s="35"/>
      <c r="D136" s="36"/>
      <c r="E136" s="37"/>
      <c r="F136" s="141"/>
      <c r="G136" s="38"/>
      <c r="H136" s="38"/>
      <c r="I136" s="38"/>
      <c r="J136" s="38"/>
      <c r="K136" s="38"/>
      <c r="L136" s="38"/>
      <c r="M136" s="38"/>
      <c r="N136" s="38"/>
      <c r="O136" s="38"/>
      <c r="P136" s="38"/>
      <c r="Q136" s="38"/>
      <c r="R136" s="38"/>
      <c r="S136" s="38"/>
      <c r="T136" s="38"/>
      <c r="U136" s="38"/>
      <c r="V136" s="38"/>
      <c r="W136" s="38"/>
    </row>
    <row r="137" spans="1:23" s="41" customFormat="1" ht="15" customHeight="1">
      <c r="A137" s="41" t="s">
        <v>420</v>
      </c>
      <c r="B137" s="41" t="s">
        <v>738</v>
      </c>
      <c r="C137" s="315" t="s">
        <v>593</v>
      </c>
      <c r="D137" s="41" t="s">
        <v>180</v>
      </c>
      <c r="E137" s="41" t="s">
        <v>202</v>
      </c>
      <c r="F137" s="229">
        <v>37475106.889999986</v>
      </c>
      <c r="G137" s="231">
        <v>36577332.469999999</v>
      </c>
      <c r="H137" s="231">
        <v>36577332.469999999</v>
      </c>
      <c r="I137" s="231">
        <v>0</v>
      </c>
      <c r="J137" s="234">
        <v>0</v>
      </c>
      <c r="K137" s="231">
        <v>897774.42</v>
      </c>
      <c r="L137" s="231">
        <v>0</v>
      </c>
      <c r="M137" s="231">
        <v>0</v>
      </c>
      <c r="N137" s="231">
        <v>0</v>
      </c>
      <c r="O137" s="231">
        <v>0</v>
      </c>
      <c r="P137" s="231">
        <v>0</v>
      </c>
      <c r="Q137" s="231">
        <v>0</v>
      </c>
      <c r="R137" s="231">
        <v>0</v>
      </c>
      <c r="S137" s="231">
        <v>130663095</v>
      </c>
      <c r="T137" s="231"/>
      <c r="U137" s="231">
        <v>0</v>
      </c>
      <c r="V137" s="231">
        <v>0</v>
      </c>
      <c r="W137" s="231">
        <v>0</v>
      </c>
    </row>
    <row r="138" spans="1:23" s="41" customFormat="1" ht="15" customHeight="1">
      <c r="A138" s="235" t="s">
        <v>420</v>
      </c>
      <c r="B138" s="236" t="s">
        <v>441</v>
      </c>
      <c r="C138" s="316" t="s">
        <v>441</v>
      </c>
      <c r="D138" s="236" t="s">
        <v>180</v>
      </c>
      <c r="E138" s="235" t="s">
        <v>440</v>
      </c>
      <c r="F138" s="229">
        <v>0</v>
      </c>
      <c r="G138" s="231">
        <v>0</v>
      </c>
      <c r="H138" s="231">
        <v>0</v>
      </c>
      <c r="I138" s="231">
        <v>0</v>
      </c>
      <c r="J138" s="234">
        <v>0</v>
      </c>
      <c r="K138" s="231">
        <v>0</v>
      </c>
      <c r="L138" s="231">
        <v>0</v>
      </c>
      <c r="M138" s="231">
        <v>0</v>
      </c>
      <c r="N138" s="231">
        <v>0</v>
      </c>
      <c r="O138" s="231">
        <v>0</v>
      </c>
      <c r="P138" s="231">
        <v>0</v>
      </c>
      <c r="Q138" s="231">
        <v>0</v>
      </c>
      <c r="R138" s="231">
        <v>0</v>
      </c>
      <c r="S138" s="231">
        <v>0</v>
      </c>
      <c r="T138" s="231"/>
      <c r="U138" s="231">
        <v>0</v>
      </c>
      <c r="V138" s="231">
        <v>0</v>
      </c>
      <c r="W138" s="231">
        <v>0</v>
      </c>
    </row>
    <row r="139" spans="1:23" s="41" customFormat="1" ht="15" customHeight="1">
      <c r="A139" s="235" t="s">
        <v>420</v>
      </c>
      <c r="B139" s="235" t="s">
        <v>433</v>
      </c>
      <c r="C139" s="316" t="s">
        <v>235</v>
      </c>
      <c r="D139" s="236" t="s">
        <v>180</v>
      </c>
      <c r="E139" s="235" t="s">
        <v>162</v>
      </c>
      <c r="F139" s="229">
        <v>526967.75</v>
      </c>
      <c r="G139" s="231">
        <v>526967.75</v>
      </c>
      <c r="H139" s="231">
        <v>526967.75</v>
      </c>
      <c r="I139" s="231">
        <v>0</v>
      </c>
      <c r="J139" s="234">
        <v>0</v>
      </c>
      <c r="K139" s="231">
        <v>0</v>
      </c>
      <c r="L139" s="231">
        <v>0</v>
      </c>
      <c r="M139" s="231">
        <v>0</v>
      </c>
      <c r="N139" s="231">
        <v>0</v>
      </c>
      <c r="O139" s="231">
        <v>0</v>
      </c>
      <c r="P139" s="231">
        <v>0</v>
      </c>
      <c r="Q139" s="231">
        <v>0</v>
      </c>
      <c r="R139" s="231">
        <v>0</v>
      </c>
      <c r="S139" s="231">
        <v>1310949.8700000001</v>
      </c>
      <c r="T139" s="231"/>
      <c r="U139" s="231">
        <v>0</v>
      </c>
      <c r="V139" s="231">
        <v>0</v>
      </c>
      <c r="W139" s="231">
        <v>0</v>
      </c>
    </row>
    <row r="140" spans="1:23" s="41" customFormat="1" ht="15" customHeight="1">
      <c r="A140" s="41" t="s">
        <v>420</v>
      </c>
      <c r="B140" s="41" t="s">
        <v>321</v>
      </c>
      <c r="C140" s="316" t="s">
        <v>621</v>
      </c>
      <c r="D140" s="236" t="s">
        <v>180</v>
      </c>
      <c r="E140" s="41" t="s">
        <v>79</v>
      </c>
      <c r="F140" s="229">
        <v>3081891150</v>
      </c>
      <c r="G140" s="231">
        <v>261580601</v>
      </c>
      <c r="H140" s="231">
        <v>261580601</v>
      </c>
      <c r="I140" s="231">
        <v>0</v>
      </c>
      <c r="J140" s="234">
        <v>0</v>
      </c>
      <c r="K140" s="231">
        <v>2809768149</v>
      </c>
      <c r="L140" s="231">
        <v>10542400</v>
      </c>
      <c r="M140" s="231">
        <v>0</v>
      </c>
      <c r="N140" s="231">
        <v>0</v>
      </c>
      <c r="O140" s="231">
        <v>0</v>
      </c>
      <c r="P140" s="231">
        <v>0</v>
      </c>
      <c r="Q140" s="231">
        <v>0</v>
      </c>
      <c r="R140" s="231">
        <v>0</v>
      </c>
      <c r="S140" s="231">
        <v>4471567995</v>
      </c>
      <c r="T140" s="231"/>
      <c r="U140" s="231">
        <v>0</v>
      </c>
      <c r="V140" s="231">
        <v>0</v>
      </c>
      <c r="W140" s="231">
        <v>0</v>
      </c>
    </row>
    <row r="141" spans="1:23" s="41" customFormat="1" ht="15" customHeight="1">
      <c r="A141" s="41" t="s">
        <v>420</v>
      </c>
      <c r="B141" s="41" t="s">
        <v>382</v>
      </c>
      <c r="C141" s="316" t="s">
        <v>675</v>
      </c>
      <c r="D141" s="236" t="s">
        <v>180</v>
      </c>
      <c r="E141" s="41" t="s">
        <v>124</v>
      </c>
      <c r="F141" s="229">
        <v>0</v>
      </c>
      <c r="G141" s="231">
        <v>0</v>
      </c>
      <c r="H141" s="231">
        <v>0</v>
      </c>
      <c r="I141" s="231">
        <v>0</v>
      </c>
      <c r="J141" s="234">
        <v>0</v>
      </c>
      <c r="K141" s="231">
        <v>0</v>
      </c>
      <c r="L141" s="231">
        <v>0</v>
      </c>
      <c r="M141" s="231">
        <v>0</v>
      </c>
      <c r="N141" s="231">
        <v>0</v>
      </c>
      <c r="O141" s="231">
        <v>0</v>
      </c>
      <c r="P141" s="231">
        <v>0</v>
      </c>
      <c r="Q141" s="231">
        <v>0</v>
      </c>
      <c r="R141" s="231">
        <v>0</v>
      </c>
      <c r="S141" s="231">
        <v>0</v>
      </c>
      <c r="T141" s="231"/>
      <c r="U141" s="231">
        <v>0</v>
      </c>
      <c r="V141" s="231">
        <v>0</v>
      </c>
      <c r="W141" s="231">
        <v>0</v>
      </c>
    </row>
    <row r="142" spans="1:23" s="41" customFormat="1" ht="15" customHeight="1">
      <c r="A142" s="41" t="s">
        <v>420</v>
      </c>
      <c r="B142" s="41" t="s">
        <v>421</v>
      </c>
      <c r="C142" s="316" t="s">
        <v>225</v>
      </c>
      <c r="D142" s="236" t="s">
        <v>180</v>
      </c>
      <c r="E142" s="41" t="s">
        <v>164</v>
      </c>
      <c r="F142" s="229">
        <v>292706185</v>
      </c>
      <c r="G142" s="231">
        <v>737572</v>
      </c>
      <c r="H142" s="231">
        <v>737572</v>
      </c>
      <c r="I142" s="231">
        <v>34131157</v>
      </c>
      <c r="J142" s="234">
        <v>0</v>
      </c>
      <c r="K142" s="231">
        <v>0</v>
      </c>
      <c r="L142" s="231">
        <v>256697882</v>
      </c>
      <c r="M142" s="231">
        <v>0</v>
      </c>
      <c r="N142" s="231">
        <v>0</v>
      </c>
      <c r="O142" s="231">
        <v>0</v>
      </c>
      <c r="P142" s="231">
        <v>0</v>
      </c>
      <c r="Q142" s="231">
        <v>0</v>
      </c>
      <c r="R142" s="231">
        <v>0</v>
      </c>
      <c r="S142" s="231">
        <v>6809956</v>
      </c>
      <c r="T142" s="231"/>
      <c r="U142" s="231">
        <v>0</v>
      </c>
      <c r="V142" s="231">
        <v>0</v>
      </c>
      <c r="W142" s="231">
        <v>1139574</v>
      </c>
    </row>
    <row r="143" spans="1:23" s="41" customFormat="1" ht="15" customHeight="1">
      <c r="A143" s="41" t="s">
        <v>420</v>
      </c>
      <c r="B143" s="41" t="s">
        <v>308</v>
      </c>
      <c r="C143" s="316" t="s">
        <v>221</v>
      </c>
      <c r="D143" s="236"/>
      <c r="E143" s="41" t="s">
        <v>233</v>
      </c>
      <c r="F143" s="229">
        <v>0</v>
      </c>
      <c r="G143" s="231">
        <v>0</v>
      </c>
      <c r="H143" s="231">
        <v>0</v>
      </c>
      <c r="I143" s="231">
        <v>0</v>
      </c>
      <c r="J143" s="234">
        <v>0</v>
      </c>
      <c r="K143" s="231">
        <v>0</v>
      </c>
      <c r="L143" s="231">
        <v>0</v>
      </c>
      <c r="M143" s="231">
        <v>0</v>
      </c>
      <c r="N143" s="231">
        <v>0</v>
      </c>
      <c r="O143" s="231">
        <v>0</v>
      </c>
      <c r="P143" s="231">
        <v>0</v>
      </c>
      <c r="Q143" s="231">
        <v>0</v>
      </c>
      <c r="R143" s="231">
        <v>0</v>
      </c>
      <c r="S143" s="231">
        <v>0</v>
      </c>
      <c r="T143" s="231"/>
      <c r="U143" s="231">
        <v>0</v>
      </c>
      <c r="V143" s="231">
        <v>0</v>
      </c>
      <c r="W143" s="231">
        <v>0</v>
      </c>
    </row>
    <row r="144" spans="1:23" s="245" customFormat="1" ht="15" customHeight="1">
      <c r="A144" s="244" t="s">
        <v>420</v>
      </c>
      <c r="B144" s="244" t="s">
        <v>455</v>
      </c>
      <c r="C144" s="317" t="s">
        <v>457</v>
      </c>
      <c r="D144" s="230"/>
      <c r="E144" s="244" t="s">
        <v>456</v>
      </c>
      <c r="F144" s="241">
        <v>0</v>
      </c>
      <c r="G144" s="242">
        <v>0</v>
      </c>
      <c r="H144" s="242">
        <v>0</v>
      </c>
      <c r="I144" s="242">
        <v>0</v>
      </c>
      <c r="J144" s="243">
        <v>0</v>
      </c>
      <c r="K144" s="242">
        <v>0</v>
      </c>
      <c r="L144" s="242">
        <v>0</v>
      </c>
      <c r="M144" s="242">
        <v>0</v>
      </c>
      <c r="N144" s="242">
        <v>0</v>
      </c>
      <c r="O144" s="242">
        <v>0</v>
      </c>
      <c r="P144" s="242">
        <v>0</v>
      </c>
      <c r="Q144" s="242">
        <v>0</v>
      </c>
      <c r="R144" s="242">
        <v>0</v>
      </c>
      <c r="S144" s="242">
        <v>0</v>
      </c>
      <c r="T144" s="242"/>
      <c r="U144" s="242">
        <v>0</v>
      </c>
      <c r="V144" s="242">
        <v>0</v>
      </c>
      <c r="W144" s="242">
        <v>0</v>
      </c>
    </row>
    <row r="145" spans="1:23" s="41" customFormat="1" ht="15" customHeight="1">
      <c r="A145" s="41" t="s">
        <v>420</v>
      </c>
      <c r="B145" s="41" t="s">
        <v>383</v>
      </c>
      <c r="C145" s="316" t="s">
        <v>676</v>
      </c>
      <c r="D145" s="236" t="s">
        <v>180</v>
      </c>
      <c r="E145" s="49" t="s">
        <v>189</v>
      </c>
      <c r="F145" s="229">
        <v>200102688</v>
      </c>
      <c r="G145" s="231">
        <v>0</v>
      </c>
      <c r="H145" s="231">
        <v>0</v>
      </c>
      <c r="I145" s="231">
        <v>182290000</v>
      </c>
      <c r="J145" s="234">
        <v>0</v>
      </c>
      <c r="K145" s="231">
        <v>0</v>
      </c>
      <c r="L145" s="231">
        <v>0</v>
      </c>
      <c r="M145" s="231">
        <v>17812688</v>
      </c>
      <c r="N145" s="231">
        <v>0</v>
      </c>
      <c r="O145" s="231">
        <v>0</v>
      </c>
      <c r="P145" s="231">
        <v>0</v>
      </c>
      <c r="Q145" s="231">
        <v>0</v>
      </c>
      <c r="R145" s="231">
        <v>0</v>
      </c>
      <c r="S145" s="231">
        <v>0</v>
      </c>
      <c r="T145" s="231"/>
      <c r="U145" s="231">
        <v>0</v>
      </c>
      <c r="V145" s="231">
        <v>0</v>
      </c>
      <c r="W145" s="231">
        <v>0</v>
      </c>
    </row>
    <row r="146" spans="1:23" ht="15" customHeight="1">
      <c r="C146" s="312" t="s">
        <v>181</v>
      </c>
      <c r="D146" s="36" t="s">
        <v>180</v>
      </c>
      <c r="E146" s="37" t="s">
        <v>182</v>
      </c>
      <c r="F146" s="38">
        <v>3612702097.6399999</v>
      </c>
      <c r="G146" s="38">
        <v>299422473.22000003</v>
      </c>
      <c r="H146" s="38">
        <v>299422473.22000003</v>
      </c>
      <c r="I146" s="38">
        <v>216421157</v>
      </c>
      <c r="J146" s="38">
        <v>0</v>
      </c>
      <c r="K146" s="38">
        <v>2810665923.4200001</v>
      </c>
      <c r="L146" s="38">
        <v>267240282</v>
      </c>
      <c r="M146" s="38">
        <v>17812688</v>
      </c>
      <c r="N146" s="38">
        <v>0</v>
      </c>
      <c r="O146" s="38">
        <v>0</v>
      </c>
      <c r="P146" s="38">
        <v>0</v>
      </c>
      <c r="Q146" s="38">
        <v>0</v>
      </c>
      <c r="R146" s="38">
        <v>0</v>
      </c>
      <c r="S146" s="38">
        <v>4610351995.8699999</v>
      </c>
      <c r="T146" s="38">
        <v>0</v>
      </c>
      <c r="U146" s="38">
        <v>0</v>
      </c>
      <c r="V146" s="38">
        <v>0</v>
      </c>
      <c r="W146" s="38">
        <v>1139574</v>
      </c>
    </row>
    <row r="147" spans="1:23" ht="15" customHeight="1">
      <c r="C147" s="35"/>
      <c r="D147" s="36"/>
      <c r="E147" s="37" t="s">
        <v>489</v>
      </c>
      <c r="F147" s="38">
        <v>3612702000</v>
      </c>
      <c r="G147" s="38"/>
      <c r="H147" s="38">
        <v>299422473.22000003</v>
      </c>
      <c r="I147" s="38"/>
      <c r="J147" s="38"/>
      <c r="K147" s="38"/>
      <c r="L147" s="38"/>
      <c r="M147" s="38"/>
      <c r="N147" s="38"/>
      <c r="O147" s="38"/>
      <c r="P147" s="38"/>
      <c r="Q147" s="38"/>
      <c r="R147" s="38"/>
      <c r="S147" s="38"/>
      <c r="T147" s="38"/>
      <c r="U147" s="38"/>
      <c r="V147" s="38"/>
      <c r="W147" s="38"/>
    </row>
    <row r="148" spans="1:23" ht="15" customHeight="1">
      <c r="C148" s="35"/>
      <c r="D148" s="36"/>
      <c r="E148" s="37"/>
      <c r="F148" s="141"/>
      <c r="G148" s="38"/>
      <c r="H148" s="38"/>
      <c r="I148" s="38"/>
      <c r="J148" s="38"/>
      <c r="K148" s="38"/>
      <c r="L148" s="38"/>
      <c r="M148" s="38"/>
      <c r="N148" s="38"/>
      <c r="O148" s="38"/>
      <c r="P148" s="38"/>
      <c r="Q148" s="38"/>
      <c r="R148" s="38"/>
      <c r="S148" s="38"/>
      <c r="T148" s="38"/>
      <c r="U148" s="38"/>
      <c r="V148" s="38"/>
      <c r="W148" s="38"/>
    </row>
    <row r="149" spans="1:23" ht="15" customHeight="1">
      <c r="C149" s="35"/>
      <c r="D149" s="36"/>
      <c r="E149" s="238" t="s">
        <v>397</v>
      </c>
      <c r="F149" s="237">
        <v>97.639999866485596</v>
      </c>
      <c r="G149" s="38"/>
      <c r="H149" s="228">
        <v>0</v>
      </c>
      <c r="I149" s="228"/>
      <c r="J149" s="38"/>
      <c r="K149" s="38"/>
      <c r="L149" s="38"/>
      <c r="M149" s="38"/>
      <c r="N149" s="38"/>
      <c r="O149" s="38"/>
      <c r="P149" s="38"/>
      <c r="Q149" s="38"/>
      <c r="R149" s="38"/>
      <c r="S149" s="38"/>
      <c r="T149" s="38"/>
      <c r="U149" s="38"/>
      <c r="V149" s="38"/>
      <c r="W149" s="38"/>
    </row>
    <row r="150" spans="1:23" ht="15" customHeight="1">
      <c r="C150" s="35"/>
      <c r="D150" s="36"/>
      <c r="E150" s="37"/>
      <c r="F150" s="141"/>
      <c r="G150" s="38"/>
      <c r="H150" s="38"/>
      <c r="I150" s="38"/>
      <c r="J150" s="38"/>
      <c r="K150" s="38"/>
      <c r="L150" s="38"/>
      <c r="M150" s="38"/>
      <c r="N150" s="38"/>
      <c r="O150" s="38"/>
      <c r="P150" s="38"/>
      <c r="Q150" s="38"/>
      <c r="R150" s="38"/>
      <c r="S150" s="38"/>
      <c r="T150" s="38"/>
      <c r="U150" s="38"/>
      <c r="V150" s="38"/>
      <c r="W150" s="38"/>
    </row>
    <row r="151" spans="1:23" ht="15" customHeight="1">
      <c r="A151" t="s">
        <v>420</v>
      </c>
      <c r="B151" s="41" t="s">
        <v>312</v>
      </c>
      <c r="C151" s="318" t="s">
        <v>222</v>
      </c>
      <c r="D151" t="s">
        <v>183</v>
      </c>
      <c r="E151" t="s">
        <v>70</v>
      </c>
      <c r="F151" s="32">
        <v>0</v>
      </c>
      <c r="G151" s="133">
        <v>0</v>
      </c>
      <c r="H151" s="133">
        <v>0</v>
      </c>
      <c r="I151" s="133">
        <v>0</v>
      </c>
      <c r="J151" s="34">
        <v>0</v>
      </c>
      <c r="K151" s="231">
        <v>0</v>
      </c>
      <c r="L151" s="133">
        <v>0</v>
      </c>
      <c r="M151" s="231">
        <v>0</v>
      </c>
      <c r="N151" s="133">
        <v>0</v>
      </c>
      <c r="O151" s="133">
        <v>0</v>
      </c>
      <c r="P151" s="133">
        <v>0</v>
      </c>
      <c r="Q151" s="133">
        <v>0</v>
      </c>
      <c r="R151" s="133">
        <v>0</v>
      </c>
      <c r="S151" s="133">
        <v>0</v>
      </c>
      <c r="T151" s="133"/>
      <c r="U151" s="133">
        <v>0</v>
      </c>
      <c r="V151" s="133">
        <v>0</v>
      </c>
      <c r="W151" s="133">
        <v>0</v>
      </c>
    </row>
    <row r="152" spans="1:23" ht="15" customHeight="1">
      <c r="A152" t="s">
        <v>420</v>
      </c>
      <c r="B152" s="41" t="s">
        <v>389</v>
      </c>
      <c r="C152" s="319" t="s">
        <v>680</v>
      </c>
      <c r="D152" s="40" t="s">
        <v>183</v>
      </c>
      <c r="E152" t="s">
        <v>128</v>
      </c>
      <c r="F152" s="32">
        <v>16024101.280000001</v>
      </c>
      <c r="G152" s="147" t="s">
        <v>736</v>
      </c>
      <c r="H152" s="133">
        <v>2664671.9300000002</v>
      </c>
      <c r="I152" s="133">
        <v>0</v>
      </c>
      <c r="J152" s="34">
        <v>0</v>
      </c>
      <c r="K152" s="231">
        <v>4697072.4400000004</v>
      </c>
      <c r="L152" s="133">
        <v>8662356.9100000001</v>
      </c>
      <c r="M152" s="231">
        <v>0</v>
      </c>
      <c r="N152" s="133">
        <v>0</v>
      </c>
      <c r="O152" s="133">
        <v>0</v>
      </c>
      <c r="P152" s="133">
        <v>0</v>
      </c>
      <c r="Q152" s="133">
        <v>0</v>
      </c>
      <c r="R152" s="133">
        <v>0</v>
      </c>
      <c r="S152" s="133">
        <v>5920859</v>
      </c>
      <c r="T152" s="133"/>
      <c r="U152" s="133">
        <v>0</v>
      </c>
      <c r="V152" s="133">
        <v>0</v>
      </c>
      <c r="W152" s="133">
        <v>0</v>
      </c>
    </row>
    <row r="153" spans="1:23" ht="15" customHeight="1">
      <c r="A153" t="s">
        <v>420</v>
      </c>
      <c r="B153" s="41" t="s">
        <v>422</v>
      </c>
      <c r="C153" s="319" t="s">
        <v>652</v>
      </c>
      <c r="D153" s="40" t="s">
        <v>183</v>
      </c>
      <c r="E153" t="s">
        <v>184</v>
      </c>
      <c r="F153" s="32">
        <v>21352456.579999998</v>
      </c>
      <c r="G153" s="133">
        <v>780863</v>
      </c>
      <c r="H153" s="231">
        <v>780863</v>
      </c>
      <c r="I153" s="133">
        <v>0</v>
      </c>
      <c r="J153" s="34">
        <v>0</v>
      </c>
      <c r="K153" s="231">
        <v>20571593.579999998</v>
      </c>
      <c r="L153" s="133">
        <v>0</v>
      </c>
      <c r="M153" s="231">
        <v>0</v>
      </c>
      <c r="N153" s="133">
        <v>0</v>
      </c>
      <c r="O153" s="133">
        <v>0</v>
      </c>
      <c r="P153" s="133">
        <v>0</v>
      </c>
      <c r="Q153" s="133">
        <v>0</v>
      </c>
      <c r="R153" s="133">
        <v>0</v>
      </c>
      <c r="S153" s="133">
        <v>2985094</v>
      </c>
      <c r="T153" s="133"/>
      <c r="U153" s="133">
        <v>0</v>
      </c>
      <c r="V153" s="133">
        <v>0</v>
      </c>
      <c r="W153" s="133">
        <v>0</v>
      </c>
    </row>
    <row r="154" spans="1:23" ht="15" customHeight="1">
      <c r="A154" t="s">
        <v>420</v>
      </c>
      <c r="B154" s="41" t="s">
        <v>360</v>
      </c>
      <c r="C154" s="319" t="s">
        <v>660</v>
      </c>
      <c r="D154" s="40" t="s">
        <v>183</v>
      </c>
      <c r="E154" t="s">
        <v>113</v>
      </c>
      <c r="F154" s="32">
        <v>1976005.67</v>
      </c>
      <c r="G154" s="147" t="s">
        <v>736</v>
      </c>
      <c r="H154" s="231">
        <v>1632626.15</v>
      </c>
      <c r="I154" s="133">
        <v>0</v>
      </c>
      <c r="J154" s="34">
        <v>0</v>
      </c>
      <c r="K154" s="231">
        <v>343379.52</v>
      </c>
      <c r="L154" s="133">
        <v>0</v>
      </c>
      <c r="M154" s="231">
        <v>0</v>
      </c>
      <c r="N154" s="133">
        <v>0</v>
      </c>
      <c r="O154" s="133">
        <v>0</v>
      </c>
      <c r="P154" s="133">
        <v>0</v>
      </c>
      <c r="Q154" s="133">
        <v>0</v>
      </c>
      <c r="R154" s="133">
        <v>0</v>
      </c>
      <c r="S154" s="133">
        <v>3479759</v>
      </c>
      <c r="T154" s="133"/>
      <c r="U154" s="133">
        <v>0</v>
      </c>
      <c r="V154" s="133">
        <v>0</v>
      </c>
      <c r="W154" s="133">
        <v>0</v>
      </c>
    </row>
    <row r="155" spans="1:23" ht="15" customHeight="1">
      <c r="A155" t="s">
        <v>420</v>
      </c>
      <c r="B155" s="41" t="s">
        <v>434</v>
      </c>
      <c r="C155" s="319" t="s">
        <v>761</v>
      </c>
      <c r="D155" s="40" t="s">
        <v>183</v>
      </c>
      <c r="E155" t="s">
        <v>435</v>
      </c>
      <c r="F155" s="32">
        <v>0</v>
      </c>
      <c r="G155" s="133">
        <v>0</v>
      </c>
      <c r="H155" s="133">
        <v>0</v>
      </c>
      <c r="I155" s="133">
        <v>0</v>
      </c>
      <c r="J155" s="34">
        <v>0</v>
      </c>
      <c r="K155" s="231">
        <v>0</v>
      </c>
      <c r="L155" s="133">
        <v>0</v>
      </c>
      <c r="M155" s="231">
        <v>0</v>
      </c>
      <c r="N155" s="133">
        <v>0</v>
      </c>
      <c r="O155" s="133">
        <v>0</v>
      </c>
      <c r="P155" s="133">
        <v>0</v>
      </c>
      <c r="Q155" s="133">
        <v>0</v>
      </c>
      <c r="R155" s="133">
        <v>0</v>
      </c>
      <c r="S155" s="133">
        <v>0</v>
      </c>
      <c r="T155" s="133"/>
      <c r="U155" s="133">
        <v>0</v>
      </c>
      <c r="V155" s="133">
        <v>0</v>
      </c>
      <c r="W155" s="133">
        <v>0</v>
      </c>
    </row>
    <row r="156" spans="1:23" ht="15" customHeight="1">
      <c r="A156" t="s">
        <v>420</v>
      </c>
      <c r="B156" s="41" t="s">
        <v>284</v>
      </c>
      <c r="C156" s="319" t="s">
        <v>219</v>
      </c>
      <c r="D156" s="40" t="s">
        <v>183</v>
      </c>
      <c r="E156" t="s">
        <v>165</v>
      </c>
      <c r="F156" s="32">
        <v>0</v>
      </c>
      <c r="G156" s="133">
        <v>0</v>
      </c>
      <c r="H156" s="133">
        <v>0</v>
      </c>
      <c r="I156" s="133">
        <v>0</v>
      </c>
      <c r="J156" s="34">
        <v>0</v>
      </c>
      <c r="K156" s="231">
        <v>0</v>
      </c>
      <c r="L156" s="133">
        <v>0</v>
      </c>
      <c r="M156" s="231">
        <v>0</v>
      </c>
      <c r="N156" s="133">
        <v>0</v>
      </c>
      <c r="O156" s="133">
        <v>0</v>
      </c>
      <c r="P156" s="133">
        <v>0</v>
      </c>
      <c r="Q156" s="133">
        <v>0</v>
      </c>
      <c r="R156" s="133">
        <v>0</v>
      </c>
      <c r="S156" s="133">
        <v>1116916.22</v>
      </c>
      <c r="T156" s="133"/>
      <c r="U156" s="133">
        <v>0</v>
      </c>
      <c r="V156" s="133">
        <v>0</v>
      </c>
      <c r="W156" s="133">
        <v>0</v>
      </c>
    </row>
    <row r="157" spans="1:23" ht="15" customHeight="1">
      <c r="C157" s="312" t="s">
        <v>185</v>
      </c>
      <c r="D157" s="36" t="s">
        <v>186</v>
      </c>
      <c r="E157" s="37" t="s">
        <v>187</v>
      </c>
      <c r="F157" s="38">
        <v>39352563.530000001</v>
      </c>
      <c r="G157" s="38">
        <v>780863</v>
      </c>
      <c r="H157" s="38">
        <v>5078161.08</v>
      </c>
      <c r="I157" s="38">
        <v>0</v>
      </c>
      <c r="J157" s="38">
        <v>0</v>
      </c>
      <c r="K157" s="38">
        <v>25612045.539999999</v>
      </c>
      <c r="L157" s="38">
        <v>8662356.9100000001</v>
      </c>
      <c r="M157" s="38">
        <v>0</v>
      </c>
      <c r="N157" s="38">
        <v>0</v>
      </c>
      <c r="O157" s="38">
        <v>0</v>
      </c>
      <c r="P157" s="38">
        <v>0</v>
      </c>
      <c r="Q157" s="38">
        <v>0</v>
      </c>
      <c r="R157" s="38">
        <v>0</v>
      </c>
      <c r="S157" s="38">
        <v>13502628.220000001</v>
      </c>
      <c r="T157" s="38">
        <v>0</v>
      </c>
      <c r="U157" s="38">
        <v>0</v>
      </c>
      <c r="V157" s="38">
        <v>0</v>
      </c>
      <c r="W157" s="38">
        <v>0</v>
      </c>
    </row>
    <row r="158" spans="1:23" ht="15" customHeight="1">
      <c r="C158" s="35"/>
      <c r="D158" s="36"/>
      <c r="E158" s="37" t="s">
        <v>399</v>
      </c>
      <c r="F158" s="38">
        <v>39352563.530000001</v>
      </c>
      <c r="G158" s="38"/>
      <c r="H158" s="38">
        <v>5078161.08</v>
      </c>
      <c r="I158" s="38"/>
      <c r="J158" s="38"/>
      <c r="K158" s="38"/>
      <c r="L158" s="38"/>
      <c r="M158" s="38"/>
      <c r="N158" s="38"/>
      <c r="O158" s="38"/>
      <c r="P158" s="38"/>
      <c r="Q158" s="38"/>
      <c r="R158" s="38"/>
      <c r="S158" s="38"/>
      <c r="T158" s="38"/>
      <c r="U158" s="38"/>
      <c r="V158" s="38"/>
      <c r="W158" s="38"/>
    </row>
    <row r="159" spans="1:23" ht="15" customHeight="1">
      <c r="C159" s="35"/>
      <c r="D159" s="36"/>
      <c r="E159" s="238" t="s">
        <v>236</v>
      </c>
      <c r="F159" s="233">
        <v>0</v>
      </c>
      <c r="G159" s="38"/>
      <c r="H159" s="228">
        <v>0</v>
      </c>
      <c r="I159" s="38"/>
      <c r="J159" s="38"/>
      <c r="K159" s="38"/>
      <c r="L159" s="38"/>
      <c r="M159" s="38"/>
      <c r="N159" s="38"/>
      <c r="O159" s="38"/>
      <c r="P159" s="38"/>
      <c r="Q159" s="38"/>
      <c r="R159" s="38"/>
      <c r="S159" s="38"/>
      <c r="T159" s="38"/>
      <c r="U159" s="38"/>
      <c r="V159" s="38"/>
      <c r="W159" s="38"/>
    </row>
    <row r="160" spans="1:23" ht="15" customHeight="1">
      <c r="C160" s="35"/>
      <c r="D160" s="36"/>
      <c r="E160" s="37"/>
      <c r="F160" s="38"/>
      <c r="G160" s="38"/>
      <c r="H160" s="38"/>
      <c r="I160" s="38"/>
      <c r="J160" s="38"/>
      <c r="K160" s="38"/>
      <c r="L160" s="38"/>
      <c r="M160" s="38"/>
      <c r="N160" s="38"/>
      <c r="O160" s="38"/>
      <c r="P160" s="38"/>
      <c r="Q160" s="38"/>
      <c r="R160" s="38"/>
      <c r="S160" s="38"/>
      <c r="T160" s="38"/>
      <c r="U160" s="38"/>
      <c r="V160" s="38"/>
      <c r="W160" s="38"/>
    </row>
    <row r="161" spans="1:23" ht="15" customHeight="1">
      <c r="C161" s="312" t="s">
        <v>188</v>
      </c>
      <c r="D161" s="36"/>
      <c r="E161" s="37" t="s">
        <v>207</v>
      </c>
      <c r="F161" s="38">
        <v>20750824076.990005</v>
      </c>
      <c r="G161" s="38">
        <v>389151137.95000005</v>
      </c>
      <c r="H161" s="38">
        <v>726078773.82999992</v>
      </c>
      <c r="I161" s="38">
        <v>3459977713</v>
      </c>
      <c r="J161" s="38">
        <v>1592885000</v>
      </c>
      <c r="K161" s="38">
        <v>3134854512.8899999</v>
      </c>
      <c r="L161" s="38">
        <v>631521484.49000001</v>
      </c>
      <c r="M161" s="38">
        <v>1151898697.26</v>
      </c>
      <c r="N161" s="38">
        <v>173080000</v>
      </c>
      <c r="O161" s="38">
        <v>9439470000</v>
      </c>
      <c r="P161" s="38">
        <v>367905000</v>
      </c>
      <c r="Q161" s="38">
        <v>0</v>
      </c>
      <c r="R161" s="38">
        <v>-1814898</v>
      </c>
      <c r="S161" s="38">
        <v>4827055857.2300005</v>
      </c>
      <c r="T161" s="38">
        <v>0</v>
      </c>
      <c r="U161" s="38">
        <v>0</v>
      </c>
      <c r="V161" s="38">
        <v>43944946</v>
      </c>
      <c r="W161" s="38">
        <v>31022847.52</v>
      </c>
    </row>
    <row r="162" spans="1:23" ht="15" customHeight="1">
      <c r="C162" s="31"/>
      <c r="D162" s="31"/>
      <c r="F162" s="31"/>
      <c r="I162" s="34"/>
      <c r="J162" s="34"/>
      <c r="K162" s="34"/>
      <c r="L162" s="34"/>
      <c r="M162" s="32"/>
      <c r="N162" s="32"/>
      <c r="O162" s="32"/>
      <c r="P162" s="34"/>
      <c r="Q162" s="34"/>
      <c r="R162" s="34"/>
      <c r="S162" s="34"/>
      <c r="T162" s="32"/>
      <c r="U162" s="32"/>
      <c r="V162" s="32"/>
      <c r="W162" s="32"/>
    </row>
    <row r="163" spans="1:23" ht="15" customHeight="1">
      <c r="C163" s="31"/>
      <c r="D163" s="31"/>
      <c r="F163" s="31"/>
      <c r="I163" s="34"/>
      <c r="J163" s="34"/>
      <c r="K163" s="34"/>
      <c r="L163" s="34"/>
      <c r="M163" s="32"/>
      <c r="N163" s="32"/>
      <c r="O163" s="32"/>
      <c r="P163" s="34"/>
      <c r="Q163" s="34"/>
      <c r="R163" s="34"/>
      <c r="S163" s="34"/>
      <c r="T163" s="32"/>
      <c r="U163" s="32"/>
      <c r="V163" s="32"/>
      <c r="W163" s="32"/>
    </row>
    <row r="164" spans="1:23" ht="15" customHeight="1">
      <c r="A164" t="s">
        <v>420</v>
      </c>
      <c r="B164" s="148" t="s">
        <v>332</v>
      </c>
      <c r="C164" s="320" t="s">
        <v>632</v>
      </c>
      <c r="D164" s="40" t="s">
        <v>439</v>
      </c>
      <c r="E164" s="1" t="s">
        <v>438</v>
      </c>
      <c r="F164" s="32">
        <v>401607.22</v>
      </c>
      <c r="G164" s="147" t="s">
        <v>736</v>
      </c>
      <c r="H164" s="133">
        <v>167538.1</v>
      </c>
      <c r="I164" s="133">
        <v>0</v>
      </c>
      <c r="J164" s="34">
        <v>0</v>
      </c>
      <c r="K164" s="266">
        <v>234069.12</v>
      </c>
      <c r="L164" s="133">
        <v>0</v>
      </c>
      <c r="M164" s="231">
        <v>0</v>
      </c>
      <c r="N164" s="133">
        <v>0</v>
      </c>
      <c r="O164" s="133">
        <v>0</v>
      </c>
      <c r="P164" s="133">
        <v>0</v>
      </c>
      <c r="Q164" s="133">
        <v>0</v>
      </c>
      <c r="R164" s="133">
        <v>0</v>
      </c>
      <c r="S164" s="133">
        <v>305116</v>
      </c>
      <c r="T164" s="133"/>
      <c r="U164" s="133">
        <v>0</v>
      </c>
      <c r="V164" s="133">
        <v>0</v>
      </c>
      <c r="W164" s="133">
        <v>0</v>
      </c>
    </row>
    <row r="165" spans="1:23" ht="15" customHeight="1">
      <c r="C165" s="31"/>
      <c r="D165" s="31"/>
      <c r="F165" s="31"/>
      <c r="I165" s="34"/>
      <c r="J165" s="34"/>
      <c r="K165" s="34"/>
      <c r="L165" s="34"/>
      <c r="M165" s="32"/>
      <c r="N165" s="32"/>
      <c r="O165" s="32"/>
      <c r="P165" s="34"/>
      <c r="Q165" s="34"/>
      <c r="R165" s="34"/>
      <c r="S165" s="34"/>
      <c r="T165" s="32"/>
      <c r="U165" s="32"/>
      <c r="V165" s="32"/>
      <c r="W165" s="32"/>
    </row>
    <row r="166" spans="1:23" ht="15" customHeight="1">
      <c r="C166" s="31"/>
      <c r="D166" s="31"/>
      <c r="F166" s="31"/>
      <c r="I166" s="34"/>
      <c r="J166" s="34"/>
      <c r="K166" s="34"/>
      <c r="L166" s="34"/>
      <c r="M166" s="32"/>
      <c r="N166" s="32"/>
      <c r="O166" s="32"/>
      <c r="P166" s="34"/>
      <c r="Q166" s="34"/>
      <c r="R166" s="34"/>
      <c r="S166" s="34"/>
      <c r="T166" s="32"/>
      <c r="U166" s="32"/>
      <c r="V166" s="32"/>
      <c r="W166" s="32"/>
    </row>
    <row r="167" spans="1:23" ht="15" customHeight="1">
      <c r="C167" s="31"/>
      <c r="D167" s="31"/>
      <c r="F167" s="31"/>
      <c r="I167" s="34"/>
      <c r="J167" s="34"/>
      <c r="K167" s="34"/>
      <c r="L167" s="34"/>
      <c r="M167" s="32"/>
      <c r="N167" s="32"/>
      <c r="O167" s="32"/>
      <c r="P167" s="34"/>
      <c r="Q167" s="34"/>
      <c r="R167" s="34"/>
      <c r="S167" s="34"/>
      <c r="T167" s="32"/>
      <c r="U167" s="32"/>
      <c r="V167" s="32"/>
      <c r="W167" s="32"/>
    </row>
    <row r="168" spans="1:23" ht="15" customHeight="1">
      <c r="C168" s="31"/>
      <c r="D168" s="31"/>
      <c r="F168" s="31"/>
      <c r="I168" s="34"/>
      <c r="J168" s="34"/>
      <c r="K168" s="34"/>
      <c r="L168" s="34"/>
      <c r="M168" s="32"/>
      <c r="N168" s="32"/>
      <c r="O168" s="32"/>
      <c r="P168" s="34"/>
      <c r="Q168" s="34"/>
      <c r="R168" s="34"/>
      <c r="S168" s="34"/>
      <c r="T168" s="32"/>
      <c r="U168" s="32"/>
      <c r="V168" s="32"/>
      <c r="W168" s="32"/>
    </row>
    <row r="169" spans="1:23" ht="15" customHeight="1">
      <c r="C169" s="31"/>
      <c r="D169" s="31"/>
      <c r="F169" s="31"/>
      <c r="I169" s="34"/>
      <c r="J169" s="34"/>
      <c r="K169" s="34"/>
      <c r="L169" s="34"/>
      <c r="M169" s="32"/>
      <c r="N169" s="32"/>
      <c r="O169" s="32"/>
      <c r="P169" s="34"/>
      <c r="Q169" s="34"/>
      <c r="R169" s="34"/>
      <c r="S169" s="34"/>
      <c r="T169" s="32"/>
      <c r="U169" s="32"/>
      <c r="V169" s="32"/>
      <c r="W169" s="32"/>
    </row>
    <row r="170" spans="1:23" ht="15" customHeight="1">
      <c r="C170" s="31"/>
      <c r="D170" s="31"/>
      <c r="F170" s="31"/>
      <c r="I170" s="34"/>
      <c r="J170" s="34"/>
      <c r="K170" s="34"/>
      <c r="L170" s="34"/>
      <c r="M170" s="32"/>
      <c r="N170" s="32"/>
      <c r="O170" s="32"/>
      <c r="P170" s="34"/>
      <c r="Q170" s="34"/>
      <c r="R170" s="34"/>
      <c r="S170" s="34"/>
      <c r="T170" s="32"/>
      <c r="U170" s="32"/>
      <c r="V170" s="32"/>
      <c r="W170" s="32"/>
    </row>
    <row r="171" spans="1:23" ht="15" customHeight="1">
      <c r="C171" s="31"/>
      <c r="D171" s="31"/>
      <c r="F171" s="31"/>
      <c r="I171" s="34"/>
      <c r="J171" s="34"/>
      <c r="K171" s="34"/>
      <c r="L171" s="34"/>
      <c r="M171" s="32"/>
      <c r="N171" s="32"/>
      <c r="O171" s="32"/>
      <c r="P171" s="34"/>
      <c r="Q171" s="34"/>
      <c r="R171" s="34"/>
      <c r="S171" s="34"/>
      <c r="T171" s="32"/>
      <c r="U171" s="32"/>
      <c r="V171" s="32"/>
      <c r="W171" s="32"/>
    </row>
    <row r="172" spans="1:23" ht="15" customHeight="1">
      <c r="C172" s="31"/>
      <c r="D172" s="31"/>
      <c r="F172" s="31"/>
      <c r="I172" s="34"/>
      <c r="J172" s="34"/>
      <c r="K172" s="34"/>
      <c r="L172" s="34"/>
      <c r="M172" s="32"/>
      <c r="N172" s="32"/>
      <c r="O172" s="32"/>
      <c r="P172" s="34"/>
      <c r="Q172" s="34"/>
      <c r="R172" s="34"/>
      <c r="S172" s="34"/>
      <c r="T172" s="32"/>
      <c r="U172" s="32"/>
      <c r="V172" s="32"/>
      <c r="W172" s="32"/>
    </row>
    <row r="173" spans="1:23" ht="15" customHeight="1">
      <c r="C173" s="31"/>
      <c r="D173" s="31"/>
      <c r="F173" s="31"/>
      <c r="I173" s="34"/>
      <c r="J173" s="34"/>
      <c r="K173" s="34"/>
      <c r="L173" s="34"/>
      <c r="M173" s="32"/>
      <c r="N173" s="32"/>
      <c r="O173" s="32"/>
      <c r="P173" s="34"/>
      <c r="Q173" s="34"/>
      <c r="R173" s="34"/>
      <c r="S173" s="34"/>
      <c r="T173" s="32"/>
      <c r="U173" s="32"/>
      <c r="V173" s="32"/>
      <c r="W173" s="32"/>
    </row>
    <row r="174" spans="1:23" ht="15" customHeight="1">
      <c r="C174" s="31"/>
      <c r="D174" s="31"/>
      <c r="F174" s="31"/>
      <c r="I174" s="34"/>
      <c r="J174" s="34"/>
      <c r="K174" s="34"/>
      <c r="L174" s="34"/>
      <c r="M174" s="32"/>
      <c r="N174" s="32"/>
      <c r="O174" s="32"/>
      <c r="P174" s="34"/>
      <c r="Q174" s="34"/>
      <c r="R174" s="34"/>
      <c r="S174" s="34"/>
      <c r="T174" s="32"/>
      <c r="U174" s="32"/>
      <c r="V174" s="32"/>
      <c r="W174" s="32"/>
    </row>
    <row r="175" spans="1:23" ht="15" customHeight="1">
      <c r="C175" s="31"/>
      <c r="D175" s="31"/>
      <c r="F175" s="31"/>
      <c r="I175" s="34"/>
      <c r="J175" s="34"/>
      <c r="K175" s="34"/>
      <c r="L175" s="34"/>
      <c r="M175" s="32"/>
      <c r="N175" s="32"/>
      <c r="O175" s="32"/>
      <c r="P175" s="34"/>
      <c r="Q175" s="34"/>
      <c r="R175" s="34"/>
      <c r="S175" s="34"/>
      <c r="T175" s="32"/>
      <c r="U175" s="32"/>
      <c r="V175" s="32"/>
      <c r="W175" s="32"/>
    </row>
    <row r="176" spans="1:23" ht="15" customHeight="1">
      <c r="F176" s="32"/>
      <c r="M176" s="32"/>
      <c r="N176" s="32"/>
      <c r="O176" s="32"/>
      <c r="T176" s="32"/>
      <c r="U176" s="32"/>
      <c r="V176" s="32"/>
      <c r="W176" s="32"/>
    </row>
    <row r="177" spans="5:23" ht="15" customHeight="1">
      <c r="E177" s="52"/>
      <c r="F177" s="34"/>
    </row>
    <row r="178" spans="5:23" ht="12.75" customHeight="1">
      <c r="F178" s="50"/>
      <c r="G178" s="51"/>
      <c r="H178" s="51"/>
      <c r="I178" s="32"/>
      <c r="J178" s="32"/>
      <c r="K178" s="32"/>
      <c r="L178" s="32"/>
      <c r="M178" s="32"/>
      <c r="N178" s="32"/>
      <c r="O178" s="32"/>
      <c r="P178" s="32"/>
      <c r="Q178" s="32"/>
      <c r="R178" s="32"/>
      <c r="S178" s="32"/>
      <c r="T178" s="32"/>
      <c r="U178" s="32"/>
      <c r="V178" s="32"/>
      <c r="W178" s="32"/>
    </row>
    <row r="179" spans="5:23" ht="15" customHeight="1">
      <c r="F179" s="50"/>
    </row>
    <row r="180" spans="5:23" ht="15" customHeight="1">
      <c r="F180" s="50"/>
    </row>
    <row r="181" spans="5:23" ht="15" customHeight="1">
      <c r="F181" s="50"/>
    </row>
    <row r="182" spans="5:23" ht="15" customHeight="1">
      <c r="F182" s="50"/>
    </row>
    <row r="183" spans="5:23" ht="15" customHeight="1">
      <c r="F183" s="50"/>
    </row>
    <row r="184" spans="5:23" ht="15" customHeight="1"/>
    <row r="185" spans="5:23" ht="15" customHeight="1"/>
    <row r="186" spans="5:23" ht="15" customHeight="1"/>
    <row r="187" spans="5:23" ht="15" customHeight="1"/>
    <row r="188" spans="5:23" ht="15" customHeight="1"/>
    <row r="189" spans="5:23" ht="15" customHeight="1"/>
    <row r="190" spans="5:23" ht="15" customHeight="1"/>
    <row r="191" spans="5:23" ht="15" customHeight="1"/>
    <row r="192" spans="5:2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sheetData>
  <sheetProtection algorithmName="SHA-512" hashValue="KLlehw/U1cBZ2aMykB7F66fLKQcU2fP/JYGNZ8LOk5N3RcXmnhNoYlwfEyHLOLIvDh8n/D/cLMrT5IZGirFpww==" saltValue="uvzAaDQ3ay0vQHuGANWMdA==" spinCount="100000" sheet="1" formatCells="0" formatColumns="0" formatRows="0" insertColumns="0" insertRows="0"/>
  <pageMargins left="0.7" right="0.7" top="0.75" bottom="0.5" header="0.3" footer="0.3"/>
  <pageSetup orientation="portrait" r:id="rId1"/>
  <headerFooter>
    <oddFooter>&amp;L&amp;"Times New Roman,Italic"&amp;9&amp;Z&amp;F  &amp;A&amp;R&amp;"Times New Roman,Italic"&amp;9&amp;D&amp;T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333"/>
  <sheetViews>
    <sheetView zoomScale="85" zoomScaleNormal="85" workbookViewId="0"/>
  </sheetViews>
  <sheetFormatPr defaultRowHeight="14.4" outlineLevelRow="1"/>
  <cols>
    <col min="1" max="1" width="20" bestFit="1" customWidth="1"/>
    <col min="2" max="2" width="14.88671875" bestFit="1" customWidth="1"/>
    <col min="3" max="3" width="10.88671875" bestFit="1" customWidth="1"/>
    <col min="5" max="5" width="47" customWidth="1"/>
    <col min="6" max="6" width="25.44140625" customWidth="1"/>
    <col min="7" max="7" width="25.44140625" style="34" customWidth="1"/>
    <col min="8" max="8" width="17.109375" style="34" bestFit="1" customWidth="1"/>
    <col min="9" max="9" width="18" bestFit="1" customWidth="1"/>
    <col min="10" max="10" width="17.6640625" bestFit="1" customWidth="1"/>
    <col min="11" max="11" width="18.5546875" bestFit="1" customWidth="1"/>
    <col min="12" max="12" width="19.88671875" bestFit="1" customWidth="1"/>
    <col min="13" max="13" width="20" customWidth="1"/>
    <col min="14" max="15" width="26.5546875" customWidth="1"/>
    <col min="16" max="17" width="20.5546875" customWidth="1"/>
    <col min="18" max="21" width="26.5546875" customWidth="1"/>
    <col min="22" max="23" width="15.33203125" bestFit="1" customWidth="1"/>
  </cols>
  <sheetData>
    <row r="1" spans="1:23" ht="13.2">
      <c r="G1"/>
      <c r="H1"/>
    </row>
    <row r="2" spans="1:23" ht="13.2">
      <c r="A2" t="s">
        <v>45</v>
      </c>
      <c r="B2" t="s">
        <v>46</v>
      </c>
      <c r="G2"/>
      <c r="H2"/>
    </row>
    <row r="3" spans="1:23" ht="13.2">
      <c r="A3" t="s">
        <v>38</v>
      </c>
      <c r="B3" t="s">
        <v>694</v>
      </c>
      <c r="G3"/>
      <c r="H3"/>
    </row>
    <row r="4" spans="1:23" ht="13.2">
      <c r="A4" t="s">
        <v>717</v>
      </c>
      <c r="B4" t="s">
        <v>713</v>
      </c>
      <c r="G4"/>
      <c r="H4"/>
    </row>
    <row r="5" spans="1:23" ht="13.2">
      <c r="A5" t="s">
        <v>718</v>
      </c>
      <c r="B5" t="s">
        <v>719</v>
      </c>
      <c r="G5"/>
      <c r="H5"/>
    </row>
    <row r="6" spans="1:23" ht="13.2">
      <c r="A6" t="s">
        <v>720</v>
      </c>
      <c r="B6" t="s">
        <v>721</v>
      </c>
      <c r="G6"/>
      <c r="H6"/>
    </row>
    <row r="7" spans="1:23" ht="13.2">
      <c r="A7" t="s">
        <v>722</v>
      </c>
      <c r="B7" t="s">
        <v>723</v>
      </c>
      <c r="G7"/>
      <c r="H7"/>
    </row>
    <row r="8" spans="1:23" ht="13.2">
      <c r="A8" t="s">
        <v>724</v>
      </c>
      <c r="B8" t="s">
        <v>725</v>
      </c>
      <c r="G8"/>
      <c r="H8"/>
    </row>
    <row r="9" spans="1:23" ht="13.2">
      <c r="A9" t="s">
        <v>726</v>
      </c>
      <c r="B9" t="s">
        <v>727</v>
      </c>
      <c r="G9"/>
      <c r="H9"/>
    </row>
    <row r="10" spans="1:23" ht="13.2">
      <c r="A10" t="s">
        <v>47</v>
      </c>
      <c r="B10" t="s">
        <v>728</v>
      </c>
      <c r="G10"/>
      <c r="H10"/>
    </row>
    <row r="11" spans="1:23" ht="13.2">
      <c r="A11" t="s">
        <v>690</v>
      </c>
      <c r="B11" t="s">
        <v>735</v>
      </c>
      <c r="G11"/>
      <c r="H11"/>
    </row>
    <row r="12" spans="1:23" ht="13.2">
      <c r="A12" t="s">
        <v>729</v>
      </c>
      <c r="B12" t="s">
        <v>730</v>
      </c>
      <c r="G12"/>
      <c r="H12"/>
    </row>
    <row r="13" spans="1:23" ht="13.2">
      <c r="A13" t="s">
        <v>693</v>
      </c>
      <c r="B13" t="s">
        <v>731</v>
      </c>
      <c r="G13"/>
      <c r="H13"/>
    </row>
    <row r="14" spans="1:23" ht="13.2">
      <c r="A14" t="s">
        <v>40</v>
      </c>
      <c r="B14" t="s">
        <v>732</v>
      </c>
      <c r="G14"/>
      <c r="H14"/>
    </row>
    <row r="15" spans="1:23" s="135" customFormat="1" ht="15" customHeight="1">
      <c r="A15"/>
      <c r="B15"/>
      <c r="C15"/>
      <c r="D15"/>
      <c r="E15" s="32"/>
      <c r="F15"/>
      <c r="G15" s="134">
        <v>2301000</v>
      </c>
      <c r="H15" s="134">
        <v>2301000</v>
      </c>
      <c r="I15" s="135">
        <v>2304000</v>
      </c>
      <c r="J15" s="135">
        <v>2249000</v>
      </c>
      <c r="K15" s="134">
        <v>2302000</v>
      </c>
      <c r="L15" s="134">
        <v>2303000</v>
      </c>
      <c r="M15" s="135">
        <v>2305000</v>
      </c>
      <c r="N15" s="134">
        <v>2310000</v>
      </c>
      <c r="O15" s="134">
        <v>2307000</v>
      </c>
      <c r="P15" s="134">
        <v>2311000</v>
      </c>
      <c r="Q15" s="134">
        <v>2303100</v>
      </c>
      <c r="R15" s="134">
        <v>2303200</v>
      </c>
      <c r="S15" s="134">
        <v>2308000</v>
      </c>
      <c r="U15" s="135">
        <v>2309000</v>
      </c>
      <c r="V15" s="135">
        <v>2601000</v>
      </c>
      <c r="W15" s="135">
        <v>2300000</v>
      </c>
    </row>
    <row r="16" spans="1:23" s="135" customFormat="1" ht="15" customHeight="1">
      <c r="A16"/>
      <c r="B16"/>
      <c r="C16"/>
      <c r="D16"/>
      <c r="E16"/>
      <c r="F16" s="235"/>
      <c r="G16" s="134">
        <v>2241000</v>
      </c>
      <c r="H16" s="134">
        <v>2241000</v>
      </c>
      <c r="I16" s="135">
        <v>2244000</v>
      </c>
      <c r="J16" s="135">
        <v>2312000</v>
      </c>
      <c r="K16" s="134">
        <v>2242000</v>
      </c>
      <c r="L16" s="134">
        <v>2243000</v>
      </c>
      <c r="M16" s="135">
        <v>2305100</v>
      </c>
      <c r="N16" s="135">
        <v>2247000</v>
      </c>
      <c r="O16" s="135">
        <v>2245000</v>
      </c>
      <c r="P16" s="135">
        <v>2248000</v>
      </c>
      <c r="W16" s="135">
        <v>2240000</v>
      </c>
    </row>
    <row r="17" spans="1:23" s="135" customFormat="1" ht="15" customHeight="1">
      <c r="A17"/>
      <c r="B17"/>
      <c r="C17"/>
      <c r="D17"/>
      <c r="E17"/>
      <c r="F17" s="235"/>
      <c r="G17" s="134"/>
      <c r="H17" s="134"/>
      <c r="I17" s="135">
        <v>2234000</v>
      </c>
      <c r="K17" s="252">
        <v>2242100</v>
      </c>
      <c r="M17" s="135">
        <v>2305200</v>
      </c>
    </row>
    <row r="18" spans="1:23" s="135" customFormat="1" ht="15" customHeight="1">
      <c r="A18"/>
      <c r="B18"/>
      <c r="C18"/>
      <c r="D18"/>
      <c r="E18"/>
      <c r="F18" s="235"/>
      <c r="G18" s="134"/>
      <c r="H18" s="134"/>
      <c r="K18" s="252">
        <v>2302100</v>
      </c>
    </row>
    <row r="19" spans="1:23" s="137" customFormat="1" ht="38.25" customHeight="1">
      <c r="A19" s="136" t="s">
        <v>733</v>
      </c>
      <c r="B19" s="136" t="s">
        <v>734</v>
      </c>
      <c r="C19" s="137" t="s">
        <v>156</v>
      </c>
      <c r="D19" s="137" t="s">
        <v>48</v>
      </c>
      <c r="E19" s="137" t="s">
        <v>157</v>
      </c>
      <c r="F19" s="138" t="s">
        <v>436</v>
      </c>
      <c r="G19" s="146" t="s">
        <v>431</v>
      </c>
      <c r="H19" s="139" t="s">
        <v>432</v>
      </c>
      <c r="I19" s="137" t="s">
        <v>49</v>
      </c>
      <c r="J19" s="137" t="s">
        <v>155</v>
      </c>
      <c r="K19" s="142" t="s">
        <v>401</v>
      </c>
      <c r="L19" s="137" t="s">
        <v>2</v>
      </c>
      <c r="M19" s="137" t="s">
        <v>192</v>
      </c>
      <c r="N19" s="140" t="s">
        <v>193</v>
      </c>
      <c r="O19" s="143" t="s">
        <v>396</v>
      </c>
      <c r="P19" s="142" t="s">
        <v>426</v>
      </c>
      <c r="Q19" s="142" t="s">
        <v>402</v>
      </c>
      <c r="R19" s="142" t="s">
        <v>403</v>
      </c>
      <c r="S19" s="140" t="s">
        <v>194</v>
      </c>
      <c r="T19" s="140" t="s">
        <v>195</v>
      </c>
      <c r="U19" s="140" t="s">
        <v>196</v>
      </c>
      <c r="V19" s="142" t="s">
        <v>404</v>
      </c>
      <c r="W19" s="137" t="s">
        <v>17</v>
      </c>
    </row>
    <row r="20" spans="1:23" ht="15" customHeight="1">
      <c r="A20" s="132" t="s">
        <v>420</v>
      </c>
      <c r="B20" s="132" t="s">
        <v>285</v>
      </c>
      <c r="C20" s="33">
        <v>40400</v>
      </c>
      <c r="D20" s="33" t="s">
        <v>158</v>
      </c>
      <c r="E20" t="s">
        <v>159</v>
      </c>
      <c r="F20" s="229">
        <f>SUM(H20:W20)-S20</f>
        <v>2341829</v>
      </c>
      <c r="G20" s="133">
        <f>ROUND(([2]!HsGetValue("FCC","Scenario#"&amp;$B$2,"Years#"&amp;$B$4,"Period#"&amp;$B$3,"View#"&amp;$B$10,"Consolidation#"&amp;$B$13,"Data Source#"&amp;B$11,"Intercompany#"&amp;$B$14,"Movement#"&amp;$B$12,"Custom1#"&amp;$B$6,"Custom2#"&amp;$B$7,"Custom3#"&amp;$B$8,"Custom4#"&amp;$B$9,"Entity#"&amp;$B20,"Account#"&amp;$G$15)+[2]!HsGetValue("FCC","Scenario#"&amp;$B$2,"Years#"&amp;$B$4,"Period#"&amp;$B$3,"View#"&amp;$B$10,"Consolidation#"&amp;$B$13,"Data Source#"&amp;B$11,"Intercompany#"&amp;$B$14,"Movement#"&amp;$B$12,"Custom1#"&amp;$B$6,"Custom2#"&amp;$B$7,"Custom3#"&amp;$B$8,"Custom4#"&amp;$B$9,"Entity#"&amp;$B20,"Account#"&amp;$G$16)),2)</f>
        <v>2341829</v>
      </c>
      <c r="H20" s="133">
        <f>ROUND(([2]!HsGetValue("FCC","Scenario#"&amp;$B$2,"Years#"&amp;$B$4,"Period#"&amp;$B$3,"View#"&amp;$B$10,"Consolidation#"&amp;$B$13,"Data Source#"&amp;$B$11,"Intercompany#"&amp;$B$14,"Movement#"&amp;$B$12,"Custom1#"&amp;$B$6,"Custom2#"&amp;$B$7,"Custom3#"&amp;$B$8,"Custom4#"&amp;$B$9,"Entity#"&amp;$B20,"Account#"&amp;$H$15)+[2]!HsGetValue("FCC","Scenario#"&amp;$B$2,"Years#"&amp;$B$4,"Period#"&amp;$B$3,"View#"&amp;$B$10,"Consolidation#"&amp;$B$13,"Data Source#"&amp;$B$11,"Intercompany#"&amp;$B$14,"Movement#"&amp;$B$12,"Custom1#"&amp;$B$6,"Custom2#"&amp;$B$7,"Custom3#"&amp;$B$8,"Custom4#"&amp;$B$9,"Entity#"&amp;$B20,"Account#"&amp;$H$16)),2)</f>
        <v>2341829</v>
      </c>
      <c r="I20" s="133">
        <f>ROUND(([2]!HsGetValue("FCC","Scenario#"&amp;$B$2,"Years#"&amp;$B$4,"Period#"&amp;$B$3,"View#"&amp;$B$10,"Consolidation#"&amp;$B$13,"Data Source#"&amp;$B$11,"Intercompany#"&amp;$B$14,"Movement#"&amp;$B$12,"Custom1#"&amp;$B$6,"Custom2#"&amp;$B$7,"Custom3#"&amp;$B$8,"Custom4#"&amp;$B$9,"Entity#"&amp;$B20,"Account#"&amp;$I$15)+[2]!HsGetValue("FCC","Scenario#"&amp;$B$2,"Years#"&amp;$B$4,"Period#"&amp;$B$3,"View#"&amp;$B$10,"Consolidation#"&amp;$B$13,"Data Source#"&amp;$B$11,"Intercompany#"&amp;$B$14,"Movement#"&amp;$B$12,"Custom1#"&amp;$B$6,"Custom2#"&amp;$B$7,"Custom3#"&amp;$B$8,"Custom4#"&amp;$B$9,"Entity#"&amp;$B20,"Account#"&amp;$I$16)+[2]!HsGetValue("FCC","Scenario#"&amp;$B$2,"Years#"&amp;$B$4,"Period#"&amp;$B$3,"View#"&amp;$B$10,"Consolidation#"&amp;$B$13,"Data Source#"&amp;$B$11,"Intercompany#"&amp;$B$14,"Movement#"&amp;$B$12,"Custom1#"&amp;$B$6,"Custom2#"&amp;$B$7,"Custom3#"&amp;$B$8,"Custom4#"&amp;$B$9,"Entity#"&amp;$B20,"Account#"&amp;$I$17)),2)</f>
        <v>0</v>
      </c>
      <c r="J20" s="133">
        <f>ROUND(([2]!HsGetValue("FCC","Scenario#"&amp;$B$2,"Years#"&amp;$B$4,"Period#"&amp;$B$3,"View#"&amp;$B$10,"Consolidation#"&amp;$B$13,"Data Source#"&amp;$B$11,"Intercompany#"&amp;$B$14,"Movement#"&amp;$B$12,"Custom1#"&amp;$B$6,"Custom2#"&amp;$B$7,"Custom3#"&amp;$B$8,"Custom4#"&amp;$B$9,"Entity#"&amp;$B20,"Account#"&amp;$J$15)+[2]!HsGetValue("FCC","Scenario#"&amp;$B$2,"Years#"&amp;$B$4,"Period#"&amp;$B$3,"View#"&amp;$B$10,"Consolidation#"&amp;$B$13,"Data Source#"&amp;$B$11,"Intercompany#"&amp;$B$14,"Movement#"&amp;$B$12,"Custom1#"&amp;$B$6,"Custom2#"&amp;$B$7,"Custom3#"&amp;$B$8,"Custom4#"&amp;$B$9,"Entity#"&amp;$B20,"Account#"&amp;$J$16)),2)</f>
        <v>0</v>
      </c>
      <c r="K20" s="133">
        <f>ROUND(([2]!HsGetValue("FCC","Scenario#"&amp;$B$2,"Years#"&amp;$B$4,"Period#"&amp;$B$3,"View#"&amp;$B$10,"Consolidation#"&amp;$B$13,"Data Source#"&amp;$B$11,"Intercompany#"&amp;$B$14,"Movement#"&amp;$B$12,"Custom1#"&amp;$B$6,"Custom2#"&amp;$B$7,"Custom3#"&amp;$B$8,"Custom4#"&amp;$B$9,"Entity#"&amp;$B20,"Account#"&amp;$K$15)+[2]!HsGetValue("FCC","Scenario#"&amp;$B$2,"Years#"&amp;$B$4,"Period#"&amp;$B$3,"View#"&amp;$B$10,"Consolidation#"&amp;$B$13,"Data Source#"&amp;$B$11,"Intercompany#"&amp;$B$14,"Movement#"&amp;$B$12,"Custom1#"&amp;$B$6,"Custom2#"&amp;$B$7,"Custom3#"&amp;$B$8,"Custom4#"&amp;$B$9,"Entity#"&amp;$B20,"Account#"&amp;$K$16)+[2]!HsGetValue("FCC","Scenario#"&amp;$B$2,"Years#"&amp;$B$4,"Period#"&amp;$B$3,"View#"&amp;$B$10,"Consolidation#"&amp;$B$13,"Data Source#"&amp;$B$11,"Intercompany#"&amp;$B$14,"Movement#"&amp;$B$12,"Custom1#"&amp;$B$6,"Custom2#"&amp;$B$7,"Custom3#"&amp;$B$8,"Custom4#"&amp;$B$9,"Entity#"&amp;$B20,"Account#"&amp;$K$17)+[2]!HsGetValue("FCC","Scenario#"&amp;$B$2,"Years#"&amp;$B$4,"Period#"&amp;$B$3,"View#"&amp;$B$10,"Consolidation#"&amp;$B$13,"Data Source#"&amp;$B$11,"Intercompany#"&amp;$B$14,"Movement#"&amp;$B$12,"Custom1#"&amp;$B$6,"Custom2#"&amp;$B$7,"Custom3#"&amp;$B$8,"Custom4#"&amp;$B$9,"Entity#"&amp;$B20,"Account#"&amp;$K$18)),2)</f>
        <v>0</v>
      </c>
      <c r="L20" s="133">
        <f>ROUND(([2]!HsGetValue("FCC","Scenario#"&amp;$B$2,"Years#"&amp;$B$4,"Period#"&amp;$B$3,"View#"&amp;$B$10,"Consolidation#"&amp;$B$13,"Data Source#"&amp;$B$11,"Intercompany#"&amp;$B$14,"Movement#"&amp;$B$12,"Custom1#"&amp;$B$6,"Custom2#"&amp;$B$7,"Custom3#"&amp;$B$8,"Custom4#"&amp;$B$9,"Entity#"&amp;$B20,"Account#"&amp;$L$15)+[2]!HsGetValue("FCC","Scenario#"&amp;$B$2,"Years#"&amp;$B$4,"Period#"&amp;$B$3,"View#"&amp;$B$10,"Consolidation#"&amp;$B$13,"Data Source#"&amp;$B$11,"Intercompany#"&amp;$B$14,"Movement#"&amp;$B$12,"Custom1#"&amp;$B$6,"Custom2#"&amp;$B$7,"Custom3#"&amp;$B$8,"Custom4#"&amp;$B$9,"Entity#"&amp;$B20,"Account#"&amp;$L$16)),2)</f>
        <v>0</v>
      </c>
      <c r="M20" s="231">
        <f>ROUND(([2]!HsGetValue("FCC","Scenario#"&amp;$B$2,"Years#"&amp;$B$4,"Period#"&amp;$B$3,"View#"&amp;$B$10,"Consolidation#"&amp;$B$13,"Data Source#"&amp;$B$11,"Intercompany#"&amp;$B$14,"Movement#"&amp;$B$12,"Custom1#"&amp;$B$6,"Custom2#"&amp;$B$7,"Custom3#"&amp;$B$8,"Custom4#"&amp;$B$9,"Entity#"&amp;$B20,"Account#"&amp;$M$15)+[2]!HsGetValue("FCC","Scenario#"&amp;$B$2,"Years#"&amp;$B$4,"Period#"&amp;$B$3,"View#"&amp;$B$10,"Consolidation#"&amp;$B$13,"Data Source#"&amp;$B$11,"Intercompany#"&amp;$B$14,"Movement#"&amp;$B$12,"Custom1#"&amp;$B$6,"Custom2#"&amp;$B$7,"Custom3#"&amp;$B$8,"Custom4#"&amp;$B$9,"Entity#"&amp;$B20,"Account#"&amp;$M$16)+[2]!HsGetValue("FCC","Scenario#"&amp;$B$2,"Years#"&amp;$B$4,"Period#"&amp;$B$3,"View#"&amp;$B$10,"Consolidation#"&amp;$B$13,"Data Source#"&amp;$B$11,"Intercompany#"&amp;$B$14,"Movement#"&amp;$B$12,"Custom1#"&amp;$B$6,"Custom2#"&amp;$B$7,"Custom3#"&amp;$B$8,"Custom4#"&amp;$B$9,"Entity#"&amp;$B20,"Account#"&amp;$M$17)),2)</f>
        <v>0</v>
      </c>
      <c r="N20" s="133">
        <f>ROUND(([2]!HsGetValue("FCC","Scenario#"&amp;$B$2,"Years#"&amp;$B$4,"Period#"&amp;$B$3,"View#"&amp;$B$10,"Consolidation#"&amp;$B$13,"Data Source#"&amp;$B$11,"Intercompany#"&amp;$B$14,"Movement#"&amp;$B$12,"Custom1#"&amp;$B$6,"Custom2#"&amp;$B$7,"Custom3#"&amp;$B$8,"Custom4#"&amp;$B$9,"Entity#"&amp;$B20,"Account#"&amp;$N$15)+[2]!HsGetValue("FCC","Scenario#"&amp;$B$2,"Years#"&amp;$B$4,"Period#"&amp;$B$3,"View#"&amp;$B$10,"Consolidation#"&amp;$B$13,"Data Source#"&amp;$B$11,"Intercompany#"&amp;$B$14,"Movement#"&amp;$B$12,"Custom1#"&amp;$B$6,"Custom2#"&amp;$B$7,"Custom3#"&amp;$B$8,"Custom4#"&amp;$B$9,"Entity#"&amp;$B20,"Account#"&amp;$N$16)),2)</f>
        <v>0</v>
      </c>
      <c r="O20" s="133">
        <f>ROUND(([2]!HsGetValue("FCC","Scenario#"&amp;$B$2,"Years#"&amp;$B$4,"Period#"&amp;$B$3,"View#"&amp;$B$10,"Consolidation#"&amp;$B$13,"Data Source#"&amp;$B$11,"Intercompany#"&amp;$B$14,"Movement#"&amp;$B$12,"Custom1#"&amp;$B$6,"Custom2#"&amp;$B$7,"Custom3#"&amp;$B$8,"Custom4#"&amp;$B$9,"Entity#"&amp;$B20,"Account#"&amp;$O$15)+[2]!HsGetValue("FCC","Scenario#"&amp;$B$2,"Years#"&amp;$B$4,"Period#"&amp;$B$3,"View#"&amp;$B$10,"Consolidation#"&amp;$B$13,"Data Source#"&amp;$B$11,"Intercompany#"&amp;$B$14,"Movement#"&amp;$B$12,"Custom1#"&amp;$B$6,"Custom2#"&amp;$B$7,"Custom3#"&amp;$B$8,"Custom4#"&amp;$B$9,"Entity#"&amp;$B20,"Account#"&amp;$O$16)),2)</f>
        <v>0</v>
      </c>
      <c r="P20" s="133">
        <f>ROUND(([2]!HsGetValue("FCC","Scenario#"&amp;$B$2,"Years#"&amp;$B$4,"Period#"&amp;$B$3,"View#"&amp;$B$10,"Consolidation#"&amp;$B$13,"Data Source#"&amp;$B$11,"Intercompany#"&amp;$B$14,"Movement#"&amp;$B$12,"Custom1#"&amp;$B$6,"Custom2#"&amp;$B$7,"Custom3#"&amp;$B$8,"Custom4#"&amp;$B$9,"Entity#"&amp;$B20,"Account#"&amp;$P$15)+[2]!HsGetValue("FCC","Scenario#"&amp;$B$2,"Years#"&amp;$B$4,"Period#"&amp;$B$3,"View#"&amp;$B$10,"Consolidation#"&amp;$B$13,"Data Source#"&amp;$B$11,"Intercompany#"&amp;$B$14,"Movement#"&amp;$B$12,"Custom1#"&amp;$B$6,"Custom2#"&amp;$B$7,"Custom3#"&amp;$B$8,"Custom4#"&amp;$B$9,"Entity#"&amp;$B20,"Account#"&amp;$P$16)),2)</f>
        <v>0</v>
      </c>
      <c r="Q20" s="133">
        <f>ROUND(([2]!HsGetValue("FCC","Scenario#"&amp;$B$2,"Years#"&amp;$B$4,"Period#"&amp;$B$3,"View#"&amp;$B$10,"Consolidation#"&amp;$B$13,"Data Source#"&amp;$B$11,"Intercompany#"&amp;$B$14,"Movement#"&amp;$B$12,"Custom1#"&amp;$B$6,"Custom2#"&amp;$B$7,"Custom3#"&amp;$B$8,"Custom4#"&amp;$B$9,"Entity#"&amp;$B20,"Account#"&amp;$Q$15)),2)</f>
        <v>0</v>
      </c>
      <c r="R20" s="133">
        <f>ROUND(([2]!HsGetValue("FCC","Scenario#"&amp;$B$2,"Years#"&amp;$B$4,"Period#"&amp;$B$3,"View#"&amp;$B$10,"Consolidation#"&amp;$B$13,"Data Source#"&amp;$B$11,"Intercompany#"&amp;$B$14,"Movement#"&amp;$B$12,"Custom1#"&amp;$B$6,"Custom2#"&amp;$B$7,"Custom3#"&amp;$B$8,"Custom4#"&amp;$B$9,"Entity#"&amp;$B20,"Account#"&amp;$R$15)),2)</f>
        <v>0</v>
      </c>
      <c r="S20" s="133">
        <f>ROUND(([2]!HsGetValue("FCC","Scenario#"&amp;$B$2,"Years#"&amp;$B$4,"Period#"&amp;$B$3,"View#"&amp;$B$10,"Consolidation#"&amp;$B$13,"Data Source#"&amp;$B$11,"Intercompany#"&amp;$B$14,"Movement#"&amp;$B$12,"Custom1#"&amp;$B$6,"Custom2#"&amp;$B$7,"Custom3#"&amp;$B$8,"Custom4#"&amp;$B$9,"Entity#"&amp;$B20,"Account#"&amp;$S$15)),2)</f>
        <v>7443508</v>
      </c>
      <c r="T20" s="133"/>
      <c r="U20" s="133">
        <f>ROUND(([2]!HsGetValue("FCC","Scenario#"&amp;$B$2,"Years#"&amp;$B$4,"Period#"&amp;$B$3,"View#"&amp;$B$10,"Consolidation#"&amp;$B$13,"Data Source#"&amp;$B$11,"Intercompany#"&amp;$B$14,"Movement#"&amp;$B$12,"Custom1#"&amp;$B$6,"Custom2#"&amp;$B$7,"Custom3#"&amp;$B$8,"Custom4#"&amp;$B$9,"Entity#"&amp;$B20,"Account#"&amp;$U$15)),2)</f>
        <v>0</v>
      </c>
      <c r="V20" s="133">
        <f>ROUND(([2]!HsGetValue("FCC","Scenario#"&amp;$B$2,"Years#"&amp;$B$4,"Period#"&amp;$B$3,"View#"&amp;$B$10,"Consolidation#"&amp;$B$13,"Data Source#"&amp;$B$11,"Intercompany#"&amp;$B$14,"Movement#"&amp;$B$12,"Custom1#"&amp;$B$6,"Custom2#"&amp;$B$7,"Custom3#"&amp;$B$8,"Custom4#"&amp;$B$9,"Entity#"&amp;$B20,"Account#"&amp;$V$15)),2)</f>
        <v>0</v>
      </c>
      <c r="W20" s="133">
        <f>ROUND(([2]!HsGetValue("FCC","Scenario#"&amp;$B$2,"Years#"&amp;$B$4,"Period#"&amp;$B$3,"View#"&amp;$B$10,"Consolidation#"&amp;$B$13,"Data Source#"&amp;$B$11,"Intercompany#"&amp;$B$14,"Movement#"&amp;$B$12,"Custom1#"&amp;$B$6,"Custom2#"&amp;$B$7,"Custom3#"&amp;$B$8,"Custom4#"&amp;$B$9,"Entity#"&amp;$B20,"Account#"&amp;$W$15)+[2]!HsGetValue("FCC","Scenario#"&amp;$B$2,"Years#"&amp;$B$4,"Period#"&amp;$B$3,"View#"&amp;$B$10,"Consolidation#"&amp;$B$13,"Data Source#"&amp;$B$11,"Intercompany#"&amp;$B$14,"Movement#"&amp;$B$12,"Custom1#"&amp;$B$6,"Custom2#"&amp;$B$7,"Custom3#"&amp;$B$8,"Custom4#"&amp;$B$9,"Entity#"&amp;$B20,"Account#"&amp;$W$16)),2)</f>
        <v>0</v>
      </c>
    </row>
    <row r="21" spans="1:23">
      <c r="A21" s="132" t="s">
        <v>420</v>
      </c>
      <c r="B21" s="132" t="s">
        <v>437</v>
      </c>
      <c r="C21" s="33">
        <v>40500</v>
      </c>
      <c r="D21" s="33" t="s">
        <v>158</v>
      </c>
      <c r="E21" s="1" t="s">
        <v>417</v>
      </c>
      <c r="F21" s="229">
        <f t="shared" ref="F21:F75" si="0">SUM(H21:W21)-S21</f>
        <v>13957556.580000002</v>
      </c>
      <c r="G21" s="337" t="s">
        <v>736</v>
      </c>
      <c r="H21" s="133">
        <f>ROUND(([2]!HsGetValue("FCC","Scenario#"&amp;$B$2,"Years#"&amp;$B$4,"Period#"&amp;$B$3,"View#"&amp;$B$10,"Consolidation#"&amp;$B$13,"Data Source#"&amp;$B$11,"Intercompany#"&amp;$B$14,"Movement#"&amp;$B$12,"Custom1#"&amp;$B$6,"Custom2#"&amp;$B$7,"Custom3#"&amp;$B$8,"Custom4#"&amp;$B$9,"Entity#"&amp;$B21,"Account#"&amp;$H$15)+[2]!HsGetValue("FCC","Scenario#"&amp;$B$2,"Years#"&amp;$B$4,"Period#"&amp;$B$3,"View#"&amp;$B$10,"Consolidation#"&amp;$B$13,"Data Source#"&amp;$B$11,"Intercompany#"&amp;$B$14,"Movement#"&amp;$B$12,"Custom1#"&amp;$B$6,"Custom2#"&amp;$B$7,"Custom3#"&amp;$B$8,"Custom4#"&amp;$B$9,"Entity#"&amp;$B21,"Account#"&amp;$H$16)),2)</f>
        <v>8520127.0500000007</v>
      </c>
      <c r="I21" s="133">
        <f>ROUND(([2]!HsGetValue("FCC","Scenario#"&amp;$B$2,"Years#"&amp;$B$4,"Period#"&amp;$B$3,"View#"&amp;$B$10,"Consolidation#"&amp;$B$13,"Data Source#"&amp;$B$11,"Intercompany#"&amp;$B$14,"Movement#"&amp;$B$12,"Custom1#"&amp;$B$6,"Custom2#"&amp;$B$7,"Custom3#"&amp;$B$8,"Custom4#"&amp;$B$9,"Entity#"&amp;$B21,"Account#"&amp;$I$15)+[2]!HsGetValue("FCC","Scenario#"&amp;$B$2,"Years#"&amp;$B$4,"Period#"&amp;$B$3,"View#"&amp;$B$10,"Consolidation#"&amp;$B$13,"Data Source#"&amp;$B$11,"Intercompany#"&amp;$B$14,"Movement#"&amp;$B$12,"Custom1#"&amp;$B$6,"Custom2#"&amp;$B$7,"Custom3#"&amp;$B$8,"Custom4#"&amp;$B$9,"Entity#"&amp;$B21,"Account#"&amp;$I$16)+[2]!HsGetValue("FCC","Scenario#"&amp;$B$2,"Years#"&amp;$B$4,"Period#"&amp;$B$3,"View#"&amp;$B$10,"Consolidation#"&amp;$B$13,"Data Source#"&amp;$B$11,"Intercompany#"&amp;$B$14,"Movement#"&amp;$B$12,"Custom1#"&amp;$B$6,"Custom2#"&amp;$B$7,"Custom3#"&amp;$B$8,"Custom4#"&amp;$B$9,"Entity#"&amp;$B21,"Account#"&amp;$I$17)),2)</f>
        <v>0</v>
      </c>
      <c r="J21" s="133">
        <f>ROUND(([2]!HsGetValue("FCC","Scenario#"&amp;$B$2,"Years#"&amp;$B$4,"Period#"&amp;$B$3,"View#"&amp;$B$10,"Consolidation#"&amp;$B$13,"Data Source#"&amp;$B$11,"Intercompany#"&amp;$B$14,"Movement#"&amp;$B$12,"Custom1#"&amp;$B$6,"Custom2#"&amp;$B$7,"Custom3#"&amp;$B$8,"Custom4#"&amp;$B$9,"Entity#"&amp;$B21,"Account#"&amp;$J$15)+[2]!HsGetValue("FCC","Scenario#"&amp;$B$2,"Years#"&amp;$B$4,"Period#"&amp;$B$3,"View#"&amp;$B$10,"Consolidation#"&amp;$B$13,"Data Source#"&amp;$B$11,"Intercompany#"&amp;$B$14,"Movement#"&amp;$B$12,"Custom1#"&amp;$B$6,"Custom2#"&amp;$B$7,"Custom3#"&amp;$B$8,"Custom4#"&amp;$B$9,"Entity#"&amp;$B21,"Account#"&amp;$J$16)),2)</f>
        <v>0</v>
      </c>
      <c r="K21" s="133">
        <f>ROUND(([2]!HsGetValue("FCC","Scenario#"&amp;$B$2,"Years#"&amp;$B$4,"Period#"&amp;$B$3,"View#"&amp;$B$10,"Consolidation#"&amp;$B$13,"Data Source#"&amp;$B$11,"Intercompany#"&amp;$B$14,"Movement#"&amp;$B$12,"Custom1#"&amp;$B$6,"Custom2#"&amp;$B$7,"Custom3#"&amp;$B$8,"Custom4#"&amp;$B$9,"Entity#"&amp;$B21,"Account#"&amp;$K$15)+[2]!HsGetValue("FCC","Scenario#"&amp;$B$2,"Years#"&amp;$B$4,"Period#"&amp;$B$3,"View#"&amp;$B$10,"Consolidation#"&amp;$B$13,"Data Source#"&amp;$B$11,"Intercompany#"&amp;$B$14,"Movement#"&amp;$B$12,"Custom1#"&amp;$B$6,"Custom2#"&amp;$B$7,"Custom3#"&amp;$B$8,"Custom4#"&amp;$B$9,"Entity#"&amp;$B21,"Account#"&amp;$K$16)+[2]!HsGetValue("FCC","Scenario#"&amp;$B$2,"Years#"&amp;$B$4,"Period#"&amp;$B$3,"View#"&amp;$B$10,"Consolidation#"&amp;$B$13,"Data Source#"&amp;$B$11,"Intercompany#"&amp;$B$14,"Movement#"&amp;$B$12,"Custom1#"&amp;$B$6,"Custom2#"&amp;$B$7,"Custom3#"&amp;$B$8,"Custom4#"&amp;$B$9,"Entity#"&amp;$B21,"Account#"&amp;$K$17)+[2]!HsGetValue("FCC","Scenario#"&amp;$B$2,"Years#"&amp;$B$4,"Period#"&amp;$B$3,"View#"&amp;$B$10,"Consolidation#"&amp;$B$13,"Data Source#"&amp;$B$11,"Intercompany#"&amp;$B$14,"Movement#"&amp;$B$12,"Custom1#"&amp;$B$6,"Custom2#"&amp;$B$7,"Custom3#"&amp;$B$8,"Custom4#"&amp;$B$9,"Entity#"&amp;$B21,"Account#"&amp;$K$18)),2)</f>
        <v>5437429.5300000003</v>
      </c>
      <c r="L21" s="133">
        <f>ROUND(([2]!HsGetValue("FCC","Scenario#"&amp;$B$2,"Years#"&amp;$B$4,"Period#"&amp;$B$3,"View#"&amp;$B$10,"Consolidation#"&amp;$B$13,"Data Source#"&amp;$B$11,"Intercompany#"&amp;$B$14,"Movement#"&amp;$B$12,"Custom1#"&amp;$B$6,"Custom2#"&amp;$B$7,"Custom3#"&amp;$B$8,"Custom4#"&amp;$B$9,"Entity#"&amp;$B21,"Account#"&amp;$L$15)+[2]!HsGetValue("FCC","Scenario#"&amp;$B$2,"Years#"&amp;$B$4,"Period#"&amp;$B$3,"View#"&amp;$B$10,"Consolidation#"&amp;$B$13,"Data Source#"&amp;$B$11,"Intercompany#"&amp;$B$14,"Movement#"&amp;$B$12,"Custom1#"&amp;$B$6,"Custom2#"&amp;$B$7,"Custom3#"&amp;$B$8,"Custom4#"&amp;$B$9,"Entity#"&amp;$B21,"Account#"&amp;$L$16)),2)</f>
        <v>0</v>
      </c>
      <c r="M21" s="231">
        <f>ROUND(([2]!HsGetValue("FCC","Scenario#"&amp;$B$2,"Years#"&amp;$B$4,"Period#"&amp;$B$3,"View#"&amp;$B$10,"Consolidation#"&amp;$B$13,"Data Source#"&amp;$B$11,"Intercompany#"&amp;$B$14,"Movement#"&amp;$B$12,"Custom1#"&amp;$B$6,"Custom2#"&amp;$B$7,"Custom3#"&amp;$B$8,"Custom4#"&amp;$B$9,"Entity#"&amp;$B21,"Account#"&amp;$M$15)+[2]!HsGetValue("FCC","Scenario#"&amp;$B$2,"Years#"&amp;$B$4,"Period#"&amp;$B$3,"View#"&amp;$B$10,"Consolidation#"&amp;$B$13,"Data Source#"&amp;$B$11,"Intercompany#"&amp;$B$14,"Movement#"&amp;$B$12,"Custom1#"&amp;$B$6,"Custom2#"&amp;$B$7,"Custom3#"&amp;$B$8,"Custom4#"&amp;$B$9,"Entity#"&amp;$B21,"Account#"&amp;$M$16)+[2]!HsGetValue("FCC","Scenario#"&amp;$B$2,"Years#"&amp;$B$4,"Period#"&amp;$B$3,"View#"&amp;$B$10,"Consolidation#"&amp;$B$13,"Data Source#"&amp;$B$11,"Intercompany#"&amp;$B$14,"Movement#"&amp;$B$12,"Custom1#"&amp;$B$6,"Custom2#"&amp;$B$7,"Custom3#"&amp;$B$8,"Custom4#"&amp;$B$9,"Entity#"&amp;$B21,"Account#"&amp;$M$17)),2)</f>
        <v>0</v>
      </c>
      <c r="N21" s="133">
        <f>ROUND(([2]!HsGetValue("FCC","Scenario#"&amp;$B$2,"Years#"&amp;$B$4,"Period#"&amp;$B$3,"View#"&amp;$B$10,"Consolidation#"&amp;$B$13,"Data Source#"&amp;$B$11,"Intercompany#"&amp;$B$14,"Movement#"&amp;$B$12,"Custom1#"&amp;$B$6,"Custom2#"&amp;$B$7,"Custom3#"&amp;$B$8,"Custom4#"&amp;$B$9,"Entity#"&amp;$B21,"Account#"&amp;$N$15)+[2]!HsGetValue("FCC","Scenario#"&amp;$B$2,"Years#"&amp;$B$4,"Period#"&amp;$B$3,"View#"&amp;$B$10,"Consolidation#"&amp;$B$13,"Data Source#"&amp;$B$11,"Intercompany#"&amp;$B$14,"Movement#"&amp;$B$12,"Custom1#"&amp;$B$6,"Custom2#"&amp;$B$7,"Custom3#"&amp;$B$8,"Custom4#"&amp;$B$9,"Entity#"&amp;$B21,"Account#"&amp;$N$16)),2)</f>
        <v>0</v>
      </c>
      <c r="O21" s="133">
        <f>ROUND(([2]!HsGetValue("FCC","Scenario#"&amp;$B$2,"Years#"&amp;$B$4,"Period#"&amp;$B$3,"View#"&amp;$B$10,"Consolidation#"&amp;$B$13,"Data Source#"&amp;$B$11,"Intercompany#"&amp;$B$14,"Movement#"&amp;$B$12,"Custom1#"&amp;$B$6,"Custom2#"&amp;$B$7,"Custom3#"&amp;$B$8,"Custom4#"&amp;$B$9,"Entity#"&amp;$B21,"Account#"&amp;$O$15)+[2]!HsGetValue("FCC","Scenario#"&amp;$B$2,"Years#"&amp;$B$4,"Period#"&amp;$B$3,"View#"&amp;$B$10,"Consolidation#"&amp;$B$13,"Data Source#"&amp;$B$11,"Intercompany#"&amp;$B$14,"Movement#"&amp;$B$12,"Custom1#"&amp;$B$6,"Custom2#"&amp;$B$7,"Custom3#"&amp;$B$8,"Custom4#"&amp;$B$9,"Entity#"&amp;$B21,"Account#"&amp;$O$16)),2)</f>
        <v>0</v>
      </c>
      <c r="P21" s="133">
        <f>ROUND(([2]!HsGetValue("FCC","Scenario#"&amp;$B$2,"Years#"&amp;$B$4,"Period#"&amp;$B$3,"View#"&amp;$B$10,"Consolidation#"&amp;$B$13,"Data Source#"&amp;$B$11,"Intercompany#"&amp;$B$14,"Movement#"&amp;$B$12,"Custom1#"&amp;$B$6,"Custom2#"&amp;$B$7,"Custom3#"&amp;$B$8,"Custom4#"&amp;$B$9,"Entity#"&amp;$B21,"Account#"&amp;$P$15)+[2]!HsGetValue("FCC","Scenario#"&amp;$B$2,"Years#"&amp;$B$4,"Period#"&amp;$B$3,"View#"&amp;$B$10,"Consolidation#"&amp;$B$13,"Data Source#"&amp;$B$11,"Intercompany#"&amp;$B$14,"Movement#"&amp;$B$12,"Custom1#"&amp;$B$6,"Custom2#"&amp;$B$7,"Custom3#"&amp;$B$8,"Custom4#"&amp;$B$9,"Entity#"&amp;$B21,"Account#"&amp;$P$16)),2)</f>
        <v>0</v>
      </c>
      <c r="Q21" s="133">
        <f>ROUND(([2]!HsGetValue("FCC","Scenario#"&amp;$B$2,"Years#"&amp;$B$4,"Period#"&amp;$B$3,"View#"&amp;$B$10,"Consolidation#"&amp;$B$13,"Data Source#"&amp;$B$11,"Intercompany#"&amp;$B$14,"Movement#"&amp;$B$12,"Custom1#"&amp;$B$6,"Custom2#"&amp;$B$7,"Custom3#"&amp;$B$8,"Custom4#"&amp;$B$9,"Entity#"&amp;$B21,"Account#"&amp;$Q$15)),2)</f>
        <v>0</v>
      </c>
      <c r="R21" s="133">
        <f>ROUND(([2]!HsGetValue("FCC","Scenario#"&amp;$B$2,"Years#"&amp;$B$4,"Period#"&amp;$B$3,"View#"&amp;$B$10,"Consolidation#"&amp;$B$13,"Data Source#"&amp;$B$11,"Intercompany#"&amp;$B$14,"Movement#"&amp;$B$12,"Custom1#"&amp;$B$6,"Custom2#"&amp;$B$7,"Custom3#"&amp;$B$8,"Custom4#"&amp;$B$9,"Entity#"&amp;$B21,"Account#"&amp;$R$15)),2)</f>
        <v>0</v>
      </c>
      <c r="S21" s="133">
        <f>ROUND(([2]!HsGetValue("FCC","Scenario#"&amp;$B$2,"Years#"&amp;$B$4,"Period#"&amp;$B$3,"View#"&amp;$B$10,"Consolidation#"&amp;$B$13,"Data Source#"&amp;$B$11,"Intercompany#"&amp;$B$14,"Movement#"&amp;$B$12,"Custom1#"&amp;$B$6,"Custom2#"&amp;$B$7,"Custom3#"&amp;$B$8,"Custom4#"&amp;$B$9,"Entity#"&amp;$B21,"Account#"&amp;$S$15)),2)</f>
        <v>0</v>
      </c>
      <c r="T21" s="133"/>
      <c r="U21" s="133">
        <f>ROUND(([2]!HsGetValue("FCC","Scenario#"&amp;$B$2,"Years#"&amp;$B$4,"Period#"&amp;$B$3,"View#"&amp;$B$10,"Consolidation#"&amp;$B$13,"Data Source#"&amp;$B$11,"Intercompany#"&amp;$B$14,"Movement#"&amp;$B$12,"Custom1#"&amp;$B$6,"Custom2#"&amp;$B$7,"Custom3#"&amp;$B$8,"Custom4#"&amp;$B$9,"Entity#"&amp;$B21,"Account#"&amp;$U$15)),2)</f>
        <v>0</v>
      </c>
      <c r="V21" s="133">
        <f>ROUND(([2]!HsGetValue("FCC","Scenario#"&amp;$B$2,"Years#"&amp;$B$4,"Period#"&amp;$B$3,"View#"&amp;$B$10,"Consolidation#"&amp;$B$13,"Data Source#"&amp;$B$11,"Intercompany#"&amp;$B$14,"Movement#"&amp;$B$12,"Custom1#"&amp;$B$6,"Custom2#"&amp;$B$7,"Custom3#"&amp;$B$8,"Custom4#"&amp;$B$9,"Entity#"&amp;$B21,"Account#"&amp;$V$15)),2)</f>
        <v>0</v>
      </c>
      <c r="W21" s="133">
        <f>ROUND(([2]!HsGetValue("FCC","Scenario#"&amp;$B$2,"Years#"&amp;$B$4,"Period#"&amp;$B$3,"View#"&amp;$B$10,"Consolidation#"&amp;$B$13,"Data Source#"&amp;$B$11,"Intercompany#"&amp;$B$14,"Movement#"&amp;$B$12,"Custom1#"&amp;$B$6,"Custom2#"&amp;$B$7,"Custom3#"&amp;$B$8,"Custom4#"&amp;$B$9,"Entity#"&amp;$B21,"Account#"&amp;$W$15)+[2]!HsGetValue("FCC","Scenario#"&amp;$B$2,"Years#"&amp;$B$4,"Period#"&amp;$B$3,"View#"&amp;$B$10,"Consolidation#"&amp;$B$13,"Data Source#"&amp;$B$11,"Intercompany#"&amp;$B$14,"Movement#"&amp;$B$12,"Custom1#"&amp;$B$6,"Custom2#"&amp;$B$7,"Custom3#"&amp;$B$8,"Custom4#"&amp;$B$9,"Entity#"&amp;$B21,"Account#"&amp;$W$16)),2)</f>
        <v>0</v>
      </c>
    </row>
    <row r="22" spans="1:23">
      <c r="A22" s="132" t="s">
        <v>420</v>
      </c>
      <c r="B22" s="132" t="s">
        <v>286</v>
      </c>
      <c r="C22" s="33">
        <v>40600</v>
      </c>
      <c r="D22" s="33" t="s">
        <v>158</v>
      </c>
      <c r="E22" t="s">
        <v>51</v>
      </c>
      <c r="F22" s="229">
        <f t="shared" si="0"/>
        <v>1267678.31</v>
      </c>
      <c r="G22" s="337" t="s">
        <v>736</v>
      </c>
      <c r="H22" s="133">
        <f>ROUND(([2]!HsGetValue("FCC","Scenario#"&amp;$B$2,"Years#"&amp;$B$4,"Period#"&amp;$B$3,"View#"&amp;$B$10,"Consolidation#"&amp;$B$13,"Data Source#"&amp;$B$11,"Intercompany#"&amp;$B$14,"Movement#"&amp;$B$12,"Custom1#"&amp;$B$6,"Custom2#"&amp;$B$7,"Custom3#"&amp;$B$8,"Custom4#"&amp;$B$9,"Entity#"&amp;$B22,"Account#"&amp;$H$15)+[2]!HsGetValue("FCC","Scenario#"&amp;$B$2,"Years#"&amp;$B$4,"Period#"&amp;$B$3,"View#"&amp;$B$10,"Consolidation#"&amp;$B$13,"Data Source#"&amp;$B$11,"Intercompany#"&amp;$B$14,"Movement#"&amp;$B$12,"Custom1#"&amp;$B$6,"Custom2#"&amp;$B$7,"Custom3#"&amp;$B$8,"Custom4#"&amp;$B$9,"Entity#"&amp;$B22,"Account#"&amp;$H$16)),2)</f>
        <v>1049144.08</v>
      </c>
      <c r="I22" s="133">
        <f>ROUND(([2]!HsGetValue("FCC","Scenario#"&amp;$B$2,"Years#"&amp;$B$4,"Period#"&amp;$B$3,"View#"&amp;$B$10,"Consolidation#"&amp;$B$13,"Data Source#"&amp;$B$11,"Intercompany#"&amp;$B$14,"Movement#"&amp;$B$12,"Custom1#"&amp;$B$6,"Custom2#"&amp;$B$7,"Custom3#"&amp;$B$8,"Custom4#"&amp;$B$9,"Entity#"&amp;$B22,"Account#"&amp;$I$15)+[2]!HsGetValue("FCC","Scenario#"&amp;$B$2,"Years#"&amp;$B$4,"Period#"&amp;$B$3,"View#"&amp;$B$10,"Consolidation#"&amp;$B$13,"Data Source#"&amp;$B$11,"Intercompany#"&amp;$B$14,"Movement#"&amp;$B$12,"Custom1#"&amp;$B$6,"Custom2#"&amp;$B$7,"Custom3#"&amp;$B$8,"Custom4#"&amp;$B$9,"Entity#"&amp;$B22,"Account#"&amp;$I$16)+[2]!HsGetValue("FCC","Scenario#"&amp;$B$2,"Years#"&amp;$B$4,"Period#"&amp;$B$3,"View#"&amp;$B$10,"Consolidation#"&amp;$B$13,"Data Source#"&amp;$B$11,"Intercompany#"&amp;$B$14,"Movement#"&amp;$B$12,"Custom1#"&amp;$B$6,"Custom2#"&amp;$B$7,"Custom3#"&amp;$B$8,"Custom4#"&amp;$B$9,"Entity#"&amp;$B22,"Account#"&amp;$I$17)),2)</f>
        <v>0</v>
      </c>
      <c r="J22" s="133">
        <f>ROUND(([2]!HsGetValue("FCC","Scenario#"&amp;$B$2,"Years#"&amp;$B$4,"Period#"&amp;$B$3,"View#"&amp;$B$10,"Consolidation#"&amp;$B$13,"Data Source#"&amp;$B$11,"Intercompany#"&amp;$B$14,"Movement#"&amp;$B$12,"Custom1#"&amp;$B$6,"Custom2#"&amp;$B$7,"Custom3#"&amp;$B$8,"Custom4#"&amp;$B$9,"Entity#"&amp;$B22,"Account#"&amp;$J$15)+[2]!HsGetValue("FCC","Scenario#"&amp;$B$2,"Years#"&amp;$B$4,"Period#"&amp;$B$3,"View#"&amp;$B$10,"Consolidation#"&amp;$B$13,"Data Source#"&amp;$B$11,"Intercompany#"&amp;$B$14,"Movement#"&amp;$B$12,"Custom1#"&amp;$B$6,"Custom2#"&amp;$B$7,"Custom3#"&amp;$B$8,"Custom4#"&amp;$B$9,"Entity#"&amp;$B22,"Account#"&amp;$J$16)),2)</f>
        <v>0</v>
      </c>
      <c r="K22" s="133">
        <f>ROUND(([2]!HsGetValue("FCC","Scenario#"&amp;$B$2,"Years#"&amp;$B$4,"Period#"&amp;$B$3,"View#"&amp;$B$10,"Consolidation#"&amp;$B$13,"Data Source#"&amp;$B$11,"Intercompany#"&amp;$B$14,"Movement#"&amp;$B$12,"Custom1#"&amp;$B$6,"Custom2#"&amp;$B$7,"Custom3#"&amp;$B$8,"Custom4#"&amp;$B$9,"Entity#"&amp;$B22,"Account#"&amp;$K$15)+[2]!HsGetValue("FCC","Scenario#"&amp;$B$2,"Years#"&amp;$B$4,"Period#"&amp;$B$3,"View#"&amp;$B$10,"Consolidation#"&amp;$B$13,"Data Source#"&amp;$B$11,"Intercompany#"&amp;$B$14,"Movement#"&amp;$B$12,"Custom1#"&amp;$B$6,"Custom2#"&amp;$B$7,"Custom3#"&amp;$B$8,"Custom4#"&amp;$B$9,"Entity#"&amp;$B22,"Account#"&amp;$K$16)+[2]!HsGetValue("FCC","Scenario#"&amp;$B$2,"Years#"&amp;$B$4,"Period#"&amp;$B$3,"View#"&amp;$B$10,"Consolidation#"&amp;$B$13,"Data Source#"&amp;$B$11,"Intercompany#"&amp;$B$14,"Movement#"&amp;$B$12,"Custom1#"&amp;$B$6,"Custom2#"&amp;$B$7,"Custom3#"&amp;$B$8,"Custom4#"&amp;$B$9,"Entity#"&amp;$B22,"Account#"&amp;$K$17)+[2]!HsGetValue("FCC","Scenario#"&amp;$B$2,"Years#"&amp;$B$4,"Period#"&amp;$B$3,"View#"&amp;$B$10,"Consolidation#"&amp;$B$13,"Data Source#"&amp;$B$11,"Intercompany#"&amp;$B$14,"Movement#"&amp;$B$12,"Custom1#"&amp;$B$6,"Custom2#"&amp;$B$7,"Custom3#"&amp;$B$8,"Custom4#"&amp;$B$9,"Entity#"&amp;$B22,"Account#"&amp;$K$18)),2)</f>
        <v>218534.23</v>
      </c>
      <c r="L22" s="133">
        <f>ROUND(([2]!HsGetValue("FCC","Scenario#"&amp;$B$2,"Years#"&amp;$B$4,"Period#"&amp;$B$3,"View#"&amp;$B$10,"Consolidation#"&amp;$B$13,"Data Source#"&amp;$B$11,"Intercompany#"&amp;$B$14,"Movement#"&amp;$B$12,"Custom1#"&amp;$B$6,"Custom2#"&amp;$B$7,"Custom3#"&amp;$B$8,"Custom4#"&amp;$B$9,"Entity#"&amp;$B22,"Account#"&amp;$L$15)+[2]!HsGetValue("FCC","Scenario#"&amp;$B$2,"Years#"&amp;$B$4,"Period#"&amp;$B$3,"View#"&amp;$B$10,"Consolidation#"&amp;$B$13,"Data Source#"&amp;$B$11,"Intercompany#"&amp;$B$14,"Movement#"&amp;$B$12,"Custom1#"&amp;$B$6,"Custom2#"&amp;$B$7,"Custom3#"&amp;$B$8,"Custom4#"&amp;$B$9,"Entity#"&amp;$B22,"Account#"&amp;$L$16)),2)</f>
        <v>0</v>
      </c>
      <c r="M22" s="231">
        <f>ROUND(([2]!HsGetValue("FCC","Scenario#"&amp;$B$2,"Years#"&amp;$B$4,"Period#"&amp;$B$3,"View#"&amp;$B$10,"Consolidation#"&amp;$B$13,"Data Source#"&amp;$B$11,"Intercompany#"&amp;$B$14,"Movement#"&amp;$B$12,"Custom1#"&amp;$B$6,"Custom2#"&amp;$B$7,"Custom3#"&amp;$B$8,"Custom4#"&amp;$B$9,"Entity#"&amp;$B22,"Account#"&amp;$M$15)+[2]!HsGetValue("FCC","Scenario#"&amp;$B$2,"Years#"&amp;$B$4,"Period#"&amp;$B$3,"View#"&amp;$B$10,"Consolidation#"&amp;$B$13,"Data Source#"&amp;$B$11,"Intercompany#"&amp;$B$14,"Movement#"&amp;$B$12,"Custom1#"&amp;$B$6,"Custom2#"&amp;$B$7,"Custom3#"&amp;$B$8,"Custom4#"&amp;$B$9,"Entity#"&amp;$B22,"Account#"&amp;$M$16)+[2]!HsGetValue("FCC","Scenario#"&amp;$B$2,"Years#"&amp;$B$4,"Period#"&amp;$B$3,"View#"&amp;$B$10,"Consolidation#"&amp;$B$13,"Data Source#"&amp;$B$11,"Intercompany#"&amp;$B$14,"Movement#"&amp;$B$12,"Custom1#"&amp;$B$6,"Custom2#"&amp;$B$7,"Custom3#"&amp;$B$8,"Custom4#"&amp;$B$9,"Entity#"&amp;$B22,"Account#"&amp;$M$17)),2)</f>
        <v>0</v>
      </c>
      <c r="N22" s="133">
        <f>ROUND(([2]!HsGetValue("FCC","Scenario#"&amp;$B$2,"Years#"&amp;$B$4,"Period#"&amp;$B$3,"View#"&amp;$B$10,"Consolidation#"&amp;$B$13,"Data Source#"&amp;$B$11,"Intercompany#"&amp;$B$14,"Movement#"&amp;$B$12,"Custom1#"&amp;$B$6,"Custom2#"&amp;$B$7,"Custom3#"&amp;$B$8,"Custom4#"&amp;$B$9,"Entity#"&amp;$B22,"Account#"&amp;$N$15)+[2]!HsGetValue("FCC","Scenario#"&amp;$B$2,"Years#"&amp;$B$4,"Period#"&amp;$B$3,"View#"&amp;$B$10,"Consolidation#"&amp;$B$13,"Data Source#"&amp;$B$11,"Intercompany#"&amp;$B$14,"Movement#"&amp;$B$12,"Custom1#"&amp;$B$6,"Custom2#"&amp;$B$7,"Custom3#"&amp;$B$8,"Custom4#"&amp;$B$9,"Entity#"&amp;$B22,"Account#"&amp;$N$16)),2)</f>
        <v>0</v>
      </c>
      <c r="O22" s="133">
        <f>ROUND(([2]!HsGetValue("FCC","Scenario#"&amp;$B$2,"Years#"&amp;$B$4,"Period#"&amp;$B$3,"View#"&amp;$B$10,"Consolidation#"&amp;$B$13,"Data Source#"&amp;$B$11,"Intercompany#"&amp;$B$14,"Movement#"&amp;$B$12,"Custom1#"&amp;$B$6,"Custom2#"&amp;$B$7,"Custom3#"&amp;$B$8,"Custom4#"&amp;$B$9,"Entity#"&amp;$B22,"Account#"&amp;$O$15)+[2]!HsGetValue("FCC","Scenario#"&amp;$B$2,"Years#"&amp;$B$4,"Period#"&amp;$B$3,"View#"&amp;$B$10,"Consolidation#"&amp;$B$13,"Data Source#"&amp;$B$11,"Intercompany#"&amp;$B$14,"Movement#"&amp;$B$12,"Custom1#"&amp;$B$6,"Custom2#"&amp;$B$7,"Custom3#"&amp;$B$8,"Custom4#"&amp;$B$9,"Entity#"&amp;$B22,"Account#"&amp;$O$16)),2)</f>
        <v>0</v>
      </c>
      <c r="P22" s="133">
        <f>ROUND(([2]!HsGetValue("FCC","Scenario#"&amp;$B$2,"Years#"&amp;$B$4,"Period#"&amp;$B$3,"View#"&amp;$B$10,"Consolidation#"&amp;$B$13,"Data Source#"&amp;$B$11,"Intercompany#"&amp;$B$14,"Movement#"&amp;$B$12,"Custom1#"&amp;$B$6,"Custom2#"&amp;$B$7,"Custom3#"&amp;$B$8,"Custom4#"&amp;$B$9,"Entity#"&amp;$B22,"Account#"&amp;$P$15)+[2]!HsGetValue("FCC","Scenario#"&amp;$B$2,"Years#"&amp;$B$4,"Period#"&amp;$B$3,"View#"&amp;$B$10,"Consolidation#"&amp;$B$13,"Data Source#"&amp;$B$11,"Intercompany#"&amp;$B$14,"Movement#"&amp;$B$12,"Custom1#"&amp;$B$6,"Custom2#"&amp;$B$7,"Custom3#"&amp;$B$8,"Custom4#"&amp;$B$9,"Entity#"&amp;$B22,"Account#"&amp;$P$16)),2)</f>
        <v>0</v>
      </c>
      <c r="Q22" s="133">
        <f>ROUND(([2]!HsGetValue("FCC","Scenario#"&amp;$B$2,"Years#"&amp;$B$4,"Period#"&amp;$B$3,"View#"&amp;$B$10,"Consolidation#"&amp;$B$13,"Data Source#"&amp;$B$11,"Intercompany#"&amp;$B$14,"Movement#"&amp;$B$12,"Custom1#"&amp;$B$6,"Custom2#"&amp;$B$7,"Custom3#"&amp;$B$8,"Custom4#"&amp;$B$9,"Entity#"&amp;$B22,"Account#"&amp;$Q$15)),2)</f>
        <v>0</v>
      </c>
      <c r="R22" s="133">
        <f>ROUND(([2]!HsGetValue("FCC","Scenario#"&amp;$B$2,"Years#"&amp;$B$4,"Period#"&amp;$B$3,"View#"&amp;$B$10,"Consolidation#"&amp;$B$13,"Data Source#"&amp;$B$11,"Intercompany#"&amp;$B$14,"Movement#"&amp;$B$12,"Custom1#"&amp;$B$6,"Custom2#"&amp;$B$7,"Custom3#"&amp;$B$8,"Custom4#"&amp;$B$9,"Entity#"&amp;$B22,"Account#"&amp;$R$15)),2)</f>
        <v>0</v>
      </c>
      <c r="S22" s="133">
        <f>ROUND(([2]!HsGetValue("FCC","Scenario#"&amp;$B$2,"Years#"&amp;$B$4,"Period#"&amp;$B$3,"View#"&amp;$B$10,"Consolidation#"&amp;$B$13,"Data Source#"&amp;$B$11,"Intercompany#"&amp;$B$14,"Movement#"&amp;$B$12,"Custom1#"&amp;$B$6,"Custom2#"&amp;$B$7,"Custom3#"&amp;$B$8,"Custom4#"&amp;$B$9,"Entity#"&amp;$B22,"Account#"&amp;$S$15)),2)</f>
        <v>0</v>
      </c>
      <c r="T22" s="133"/>
      <c r="U22" s="133">
        <f>ROUND(([2]!HsGetValue("FCC","Scenario#"&amp;$B$2,"Years#"&amp;$B$4,"Period#"&amp;$B$3,"View#"&amp;$B$10,"Consolidation#"&amp;$B$13,"Data Source#"&amp;$B$11,"Intercompany#"&amp;$B$14,"Movement#"&amp;$B$12,"Custom1#"&amp;$B$6,"Custom2#"&amp;$B$7,"Custom3#"&amp;$B$8,"Custom4#"&amp;$B$9,"Entity#"&amp;$B22,"Account#"&amp;$U$15)),2)</f>
        <v>0</v>
      </c>
      <c r="V22" s="133">
        <f>ROUND(([2]!HsGetValue("FCC","Scenario#"&amp;$B$2,"Years#"&amp;$B$4,"Period#"&amp;$B$3,"View#"&amp;$B$10,"Consolidation#"&amp;$B$13,"Data Source#"&amp;$B$11,"Intercompany#"&amp;$B$14,"Movement#"&amp;$B$12,"Custom1#"&amp;$B$6,"Custom2#"&amp;$B$7,"Custom3#"&amp;$B$8,"Custom4#"&amp;$B$9,"Entity#"&amp;$B22,"Account#"&amp;$V$15)),2)</f>
        <v>0</v>
      </c>
      <c r="W22" s="133">
        <f>ROUND(([2]!HsGetValue("FCC","Scenario#"&amp;$B$2,"Years#"&amp;$B$4,"Period#"&amp;$B$3,"View#"&amp;$B$10,"Consolidation#"&amp;$B$13,"Data Source#"&amp;$B$11,"Intercompany#"&amp;$B$14,"Movement#"&amp;$B$12,"Custom1#"&amp;$B$6,"Custom2#"&amp;$B$7,"Custom3#"&amp;$B$8,"Custom4#"&amp;$B$9,"Entity#"&amp;$B22,"Account#"&amp;$W$15)+[2]!HsGetValue("FCC","Scenario#"&amp;$B$2,"Years#"&amp;$B$4,"Period#"&amp;$B$3,"View#"&amp;$B$10,"Consolidation#"&amp;$B$13,"Data Source#"&amp;$B$11,"Intercompany#"&amp;$B$14,"Movement#"&amp;$B$12,"Custom1#"&amp;$B$6,"Custom2#"&amp;$B$7,"Custom3#"&amp;$B$8,"Custom4#"&amp;$B$9,"Entity#"&amp;$B22,"Account#"&amp;$W$16)),2)</f>
        <v>0</v>
      </c>
    </row>
    <row r="23" spans="1:23">
      <c r="A23" s="132" t="s">
        <v>420</v>
      </c>
      <c r="B23" s="132" t="s">
        <v>287</v>
      </c>
      <c r="C23" s="33">
        <v>40700</v>
      </c>
      <c r="D23" s="33" t="s">
        <v>158</v>
      </c>
      <c r="E23" t="s">
        <v>52</v>
      </c>
      <c r="F23" s="229">
        <f t="shared" si="0"/>
        <v>1739218.81</v>
      </c>
      <c r="G23" s="337" t="s">
        <v>736</v>
      </c>
      <c r="H23" s="133">
        <f>ROUND(([2]!HsGetValue("FCC","Scenario#"&amp;$B$2,"Years#"&amp;$B$4,"Period#"&amp;$B$3,"View#"&amp;$B$10,"Consolidation#"&amp;$B$13,"Data Source#"&amp;$B$11,"Intercompany#"&amp;$B$14,"Movement#"&amp;$B$12,"Custom1#"&amp;$B$6,"Custom2#"&amp;$B$7,"Custom3#"&amp;$B$8,"Custom4#"&amp;$B$9,"Entity#"&amp;$B23,"Account#"&amp;$H$15)+[2]!HsGetValue("FCC","Scenario#"&amp;$B$2,"Years#"&amp;$B$4,"Period#"&amp;$B$3,"View#"&amp;$B$10,"Consolidation#"&amp;$B$13,"Data Source#"&amp;$B$11,"Intercompany#"&amp;$B$14,"Movement#"&amp;$B$12,"Custom1#"&amp;$B$6,"Custom2#"&amp;$B$7,"Custom3#"&amp;$B$8,"Custom4#"&amp;$B$9,"Entity#"&amp;$B23,"Account#"&amp;$H$16)),2)</f>
        <v>1739218.81</v>
      </c>
      <c r="I23" s="133">
        <f>ROUND(([2]!HsGetValue("FCC","Scenario#"&amp;$B$2,"Years#"&amp;$B$4,"Period#"&amp;$B$3,"View#"&amp;$B$10,"Consolidation#"&amp;$B$13,"Data Source#"&amp;$B$11,"Intercompany#"&amp;$B$14,"Movement#"&amp;$B$12,"Custom1#"&amp;$B$6,"Custom2#"&amp;$B$7,"Custom3#"&amp;$B$8,"Custom4#"&amp;$B$9,"Entity#"&amp;$B23,"Account#"&amp;$I$15)+[2]!HsGetValue("FCC","Scenario#"&amp;$B$2,"Years#"&amp;$B$4,"Period#"&amp;$B$3,"View#"&amp;$B$10,"Consolidation#"&amp;$B$13,"Data Source#"&amp;$B$11,"Intercompany#"&amp;$B$14,"Movement#"&amp;$B$12,"Custom1#"&amp;$B$6,"Custom2#"&amp;$B$7,"Custom3#"&amp;$B$8,"Custom4#"&amp;$B$9,"Entity#"&amp;$B23,"Account#"&amp;$I$16)+[2]!HsGetValue("FCC","Scenario#"&amp;$B$2,"Years#"&amp;$B$4,"Period#"&amp;$B$3,"View#"&amp;$B$10,"Consolidation#"&amp;$B$13,"Data Source#"&amp;$B$11,"Intercompany#"&amp;$B$14,"Movement#"&amp;$B$12,"Custom1#"&amp;$B$6,"Custom2#"&amp;$B$7,"Custom3#"&amp;$B$8,"Custom4#"&amp;$B$9,"Entity#"&amp;$B23,"Account#"&amp;$I$17)),2)</f>
        <v>0</v>
      </c>
      <c r="J23" s="133">
        <f>ROUND(([2]!HsGetValue("FCC","Scenario#"&amp;$B$2,"Years#"&amp;$B$4,"Period#"&amp;$B$3,"View#"&amp;$B$10,"Consolidation#"&amp;$B$13,"Data Source#"&amp;$B$11,"Intercompany#"&amp;$B$14,"Movement#"&amp;$B$12,"Custom1#"&amp;$B$6,"Custom2#"&amp;$B$7,"Custom3#"&amp;$B$8,"Custom4#"&amp;$B$9,"Entity#"&amp;$B23,"Account#"&amp;$J$15)+[2]!HsGetValue("FCC","Scenario#"&amp;$B$2,"Years#"&amp;$B$4,"Period#"&amp;$B$3,"View#"&amp;$B$10,"Consolidation#"&amp;$B$13,"Data Source#"&amp;$B$11,"Intercompany#"&amp;$B$14,"Movement#"&amp;$B$12,"Custom1#"&amp;$B$6,"Custom2#"&amp;$B$7,"Custom3#"&amp;$B$8,"Custom4#"&amp;$B$9,"Entity#"&amp;$B23,"Account#"&amp;$J$16)),2)</f>
        <v>0</v>
      </c>
      <c r="K23" s="133">
        <f>ROUND(([2]!HsGetValue("FCC","Scenario#"&amp;$B$2,"Years#"&amp;$B$4,"Period#"&amp;$B$3,"View#"&amp;$B$10,"Consolidation#"&amp;$B$13,"Data Source#"&amp;$B$11,"Intercompany#"&amp;$B$14,"Movement#"&amp;$B$12,"Custom1#"&amp;$B$6,"Custom2#"&amp;$B$7,"Custom3#"&amp;$B$8,"Custom4#"&amp;$B$9,"Entity#"&amp;$B23,"Account#"&amp;$K$15)+[2]!HsGetValue("FCC","Scenario#"&amp;$B$2,"Years#"&amp;$B$4,"Period#"&amp;$B$3,"View#"&amp;$B$10,"Consolidation#"&amp;$B$13,"Data Source#"&amp;$B$11,"Intercompany#"&amp;$B$14,"Movement#"&amp;$B$12,"Custom1#"&amp;$B$6,"Custom2#"&amp;$B$7,"Custom3#"&amp;$B$8,"Custom4#"&amp;$B$9,"Entity#"&amp;$B23,"Account#"&amp;$K$16)+[2]!HsGetValue("FCC","Scenario#"&amp;$B$2,"Years#"&amp;$B$4,"Period#"&amp;$B$3,"View#"&amp;$B$10,"Consolidation#"&amp;$B$13,"Data Source#"&amp;$B$11,"Intercompany#"&amp;$B$14,"Movement#"&amp;$B$12,"Custom1#"&amp;$B$6,"Custom2#"&amp;$B$7,"Custom3#"&amp;$B$8,"Custom4#"&amp;$B$9,"Entity#"&amp;$B23,"Account#"&amp;$K$17)+[2]!HsGetValue("FCC","Scenario#"&amp;$B$2,"Years#"&amp;$B$4,"Period#"&amp;$B$3,"View#"&amp;$B$10,"Consolidation#"&amp;$B$13,"Data Source#"&amp;$B$11,"Intercompany#"&amp;$B$14,"Movement#"&amp;$B$12,"Custom1#"&amp;$B$6,"Custom2#"&amp;$B$7,"Custom3#"&amp;$B$8,"Custom4#"&amp;$B$9,"Entity#"&amp;$B23,"Account#"&amp;$K$18)),2)</f>
        <v>0</v>
      </c>
      <c r="L23" s="133">
        <f>ROUND(([2]!HsGetValue("FCC","Scenario#"&amp;$B$2,"Years#"&amp;$B$4,"Period#"&amp;$B$3,"View#"&amp;$B$10,"Consolidation#"&amp;$B$13,"Data Source#"&amp;$B$11,"Intercompany#"&amp;$B$14,"Movement#"&amp;$B$12,"Custom1#"&amp;$B$6,"Custom2#"&amp;$B$7,"Custom3#"&amp;$B$8,"Custom4#"&amp;$B$9,"Entity#"&amp;$B23,"Account#"&amp;$L$15)+[2]!HsGetValue("FCC","Scenario#"&amp;$B$2,"Years#"&amp;$B$4,"Period#"&amp;$B$3,"View#"&amp;$B$10,"Consolidation#"&amp;$B$13,"Data Source#"&amp;$B$11,"Intercompany#"&amp;$B$14,"Movement#"&amp;$B$12,"Custom1#"&amp;$B$6,"Custom2#"&amp;$B$7,"Custom3#"&amp;$B$8,"Custom4#"&amp;$B$9,"Entity#"&amp;$B23,"Account#"&amp;$L$16)),2)</f>
        <v>0</v>
      </c>
      <c r="M23" s="231">
        <f>ROUND(([2]!HsGetValue("FCC","Scenario#"&amp;$B$2,"Years#"&amp;$B$4,"Period#"&amp;$B$3,"View#"&amp;$B$10,"Consolidation#"&amp;$B$13,"Data Source#"&amp;$B$11,"Intercompany#"&amp;$B$14,"Movement#"&amp;$B$12,"Custom1#"&amp;$B$6,"Custom2#"&amp;$B$7,"Custom3#"&amp;$B$8,"Custom4#"&amp;$B$9,"Entity#"&amp;$B23,"Account#"&amp;$M$15)+[2]!HsGetValue("FCC","Scenario#"&amp;$B$2,"Years#"&amp;$B$4,"Period#"&amp;$B$3,"View#"&amp;$B$10,"Consolidation#"&amp;$B$13,"Data Source#"&amp;$B$11,"Intercompany#"&amp;$B$14,"Movement#"&amp;$B$12,"Custom1#"&amp;$B$6,"Custom2#"&amp;$B$7,"Custom3#"&amp;$B$8,"Custom4#"&amp;$B$9,"Entity#"&amp;$B23,"Account#"&amp;$M$16)+[2]!HsGetValue("FCC","Scenario#"&amp;$B$2,"Years#"&amp;$B$4,"Period#"&amp;$B$3,"View#"&amp;$B$10,"Consolidation#"&amp;$B$13,"Data Source#"&amp;$B$11,"Intercompany#"&amp;$B$14,"Movement#"&amp;$B$12,"Custom1#"&amp;$B$6,"Custom2#"&amp;$B$7,"Custom3#"&amp;$B$8,"Custom4#"&amp;$B$9,"Entity#"&amp;$B23,"Account#"&amp;$M$17)),2)</f>
        <v>0</v>
      </c>
      <c r="N23" s="133">
        <f>ROUND(([2]!HsGetValue("FCC","Scenario#"&amp;$B$2,"Years#"&amp;$B$4,"Period#"&amp;$B$3,"View#"&amp;$B$10,"Consolidation#"&amp;$B$13,"Data Source#"&amp;$B$11,"Intercompany#"&amp;$B$14,"Movement#"&amp;$B$12,"Custom1#"&amp;$B$6,"Custom2#"&amp;$B$7,"Custom3#"&amp;$B$8,"Custom4#"&amp;$B$9,"Entity#"&amp;$B23,"Account#"&amp;$N$15)+[2]!HsGetValue("FCC","Scenario#"&amp;$B$2,"Years#"&amp;$B$4,"Period#"&amp;$B$3,"View#"&amp;$B$10,"Consolidation#"&amp;$B$13,"Data Source#"&amp;$B$11,"Intercompany#"&amp;$B$14,"Movement#"&amp;$B$12,"Custom1#"&amp;$B$6,"Custom2#"&amp;$B$7,"Custom3#"&amp;$B$8,"Custom4#"&amp;$B$9,"Entity#"&amp;$B23,"Account#"&amp;$N$16)),2)</f>
        <v>0</v>
      </c>
      <c r="O23" s="133">
        <f>ROUND(([2]!HsGetValue("FCC","Scenario#"&amp;$B$2,"Years#"&amp;$B$4,"Period#"&amp;$B$3,"View#"&amp;$B$10,"Consolidation#"&amp;$B$13,"Data Source#"&amp;$B$11,"Intercompany#"&amp;$B$14,"Movement#"&amp;$B$12,"Custom1#"&amp;$B$6,"Custom2#"&amp;$B$7,"Custom3#"&amp;$B$8,"Custom4#"&amp;$B$9,"Entity#"&amp;$B23,"Account#"&amp;$O$15)+[2]!HsGetValue("FCC","Scenario#"&amp;$B$2,"Years#"&amp;$B$4,"Period#"&amp;$B$3,"View#"&amp;$B$10,"Consolidation#"&amp;$B$13,"Data Source#"&amp;$B$11,"Intercompany#"&amp;$B$14,"Movement#"&amp;$B$12,"Custom1#"&amp;$B$6,"Custom2#"&amp;$B$7,"Custom3#"&amp;$B$8,"Custom4#"&amp;$B$9,"Entity#"&amp;$B23,"Account#"&amp;$O$16)),2)</f>
        <v>0</v>
      </c>
      <c r="P23" s="133">
        <f>ROUND(([2]!HsGetValue("FCC","Scenario#"&amp;$B$2,"Years#"&amp;$B$4,"Period#"&amp;$B$3,"View#"&amp;$B$10,"Consolidation#"&amp;$B$13,"Data Source#"&amp;$B$11,"Intercompany#"&amp;$B$14,"Movement#"&amp;$B$12,"Custom1#"&amp;$B$6,"Custom2#"&amp;$B$7,"Custom3#"&amp;$B$8,"Custom4#"&amp;$B$9,"Entity#"&amp;$B23,"Account#"&amp;$P$15)+[2]!HsGetValue("FCC","Scenario#"&amp;$B$2,"Years#"&amp;$B$4,"Period#"&amp;$B$3,"View#"&amp;$B$10,"Consolidation#"&amp;$B$13,"Data Source#"&amp;$B$11,"Intercompany#"&amp;$B$14,"Movement#"&amp;$B$12,"Custom1#"&amp;$B$6,"Custom2#"&amp;$B$7,"Custom3#"&amp;$B$8,"Custom4#"&amp;$B$9,"Entity#"&amp;$B23,"Account#"&amp;$P$16)),2)</f>
        <v>0</v>
      </c>
      <c r="Q23" s="133">
        <f>ROUND(([2]!HsGetValue("FCC","Scenario#"&amp;$B$2,"Years#"&amp;$B$4,"Period#"&amp;$B$3,"View#"&amp;$B$10,"Consolidation#"&amp;$B$13,"Data Source#"&amp;$B$11,"Intercompany#"&amp;$B$14,"Movement#"&amp;$B$12,"Custom1#"&amp;$B$6,"Custom2#"&amp;$B$7,"Custom3#"&amp;$B$8,"Custom4#"&amp;$B$9,"Entity#"&amp;$B23,"Account#"&amp;$Q$15)),2)</f>
        <v>0</v>
      </c>
      <c r="R23" s="133">
        <f>ROUND(([2]!HsGetValue("FCC","Scenario#"&amp;$B$2,"Years#"&amp;$B$4,"Period#"&amp;$B$3,"View#"&amp;$B$10,"Consolidation#"&amp;$B$13,"Data Source#"&amp;$B$11,"Intercompany#"&amp;$B$14,"Movement#"&amp;$B$12,"Custom1#"&amp;$B$6,"Custom2#"&amp;$B$7,"Custom3#"&amp;$B$8,"Custom4#"&amp;$B$9,"Entity#"&amp;$B23,"Account#"&amp;$R$15)),2)</f>
        <v>0</v>
      </c>
      <c r="S23" s="133">
        <f>ROUND(([2]!HsGetValue("FCC","Scenario#"&amp;$B$2,"Years#"&amp;$B$4,"Period#"&amp;$B$3,"View#"&amp;$B$10,"Consolidation#"&amp;$B$13,"Data Source#"&amp;$B$11,"Intercompany#"&amp;$B$14,"Movement#"&amp;$B$12,"Custom1#"&amp;$B$6,"Custom2#"&amp;$B$7,"Custom3#"&amp;$B$8,"Custom4#"&amp;$B$9,"Entity#"&amp;$B23,"Account#"&amp;$S$15)),2)</f>
        <v>0</v>
      </c>
      <c r="T23" s="133"/>
      <c r="U23" s="133">
        <f>ROUND(([2]!HsGetValue("FCC","Scenario#"&amp;$B$2,"Years#"&amp;$B$4,"Period#"&amp;$B$3,"View#"&amp;$B$10,"Consolidation#"&amp;$B$13,"Data Source#"&amp;$B$11,"Intercompany#"&amp;$B$14,"Movement#"&amp;$B$12,"Custom1#"&amp;$B$6,"Custom2#"&amp;$B$7,"Custom3#"&amp;$B$8,"Custom4#"&amp;$B$9,"Entity#"&amp;$B23,"Account#"&amp;$U$15)),2)</f>
        <v>0</v>
      </c>
      <c r="V23" s="133">
        <f>ROUND(([2]!HsGetValue("FCC","Scenario#"&amp;$B$2,"Years#"&amp;$B$4,"Period#"&amp;$B$3,"View#"&amp;$B$10,"Consolidation#"&amp;$B$13,"Data Source#"&amp;$B$11,"Intercompany#"&amp;$B$14,"Movement#"&amp;$B$12,"Custom1#"&amp;$B$6,"Custom2#"&amp;$B$7,"Custom3#"&amp;$B$8,"Custom4#"&amp;$B$9,"Entity#"&amp;$B23,"Account#"&amp;$V$15)),2)</f>
        <v>0</v>
      </c>
      <c r="W23" s="133">
        <f>ROUND(([2]!HsGetValue("FCC","Scenario#"&amp;$B$2,"Years#"&amp;$B$4,"Period#"&amp;$B$3,"View#"&amp;$B$10,"Consolidation#"&amp;$B$13,"Data Source#"&amp;$B$11,"Intercompany#"&amp;$B$14,"Movement#"&amp;$B$12,"Custom1#"&amp;$B$6,"Custom2#"&amp;$B$7,"Custom3#"&amp;$B$8,"Custom4#"&amp;$B$9,"Entity#"&amp;$B23,"Account#"&amp;$W$15)+[2]!HsGetValue("FCC","Scenario#"&amp;$B$2,"Years#"&amp;$B$4,"Period#"&amp;$B$3,"View#"&amp;$B$10,"Consolidation#"&amp;$B$13,"Data Source#"&amp;$B$11,"Intercompany#"&amp;$B$14,"Movement#"&amp;$B$12,"Custom1#"&amp;$B$6,"Custom2#"&amp;$B$7,"Custom3#"&amp;$B$8,"Custom4#"&amp;$B$9,"Entity#"&amp;$B23,"Account#"&amp;$W$16)),2)</f>
        <v>0</v>
      </c>
    </row>
    <row r="24" spans="1:23">
      <c r="A24" s="132" t="s">
        <v>420</v>
      </c>
      <c r="B24" s="132" t="s">
        <v>288</v>
      </c>
      <c r="C24" s="33">
        <v>40800</v>
      </c>
      <c r="D24" s="33" t="s">
        <v>158</v>
      </c>
      <c r="E24" t="s">
        <v>53</v>
      </c>
      <c r="F24" s="229">
        <f t="shared" si="0"/>
        <v>1530279.27</v>
      </c>
      <c r="G24" s="337" t="s">
        <v>736</v>
      </c>
      <c r="H24" s="133">
        <f>ROUND(([2]!HsGetValue("FCC","Scenario#"&amp;$B$2,"Years#"&amp;$B$4,"Period#"&amp;$B$3,"View#"&amp;$B$10,"Consolidation#"&amp;$B$13,"Data Source#"&amp;$B$11,"Intercompany#"&amp;$B$14,"Movement#"&amp;$B$12,"Custom1#"&amp;$B$6,"Custom2#"&amp;$B$7,"Custom3#"&amp;$B$8,"Custom4#"&amp;$B$9,"Entity#"&amp;$B24,"Account#"&amp;$H$15)+[2]!HsGetValue("FCC","Scenario#"&amp;$B$2,"Years#"&amp;$B$4,"Period#"&amp;$B$3,"View#"&amp;$B$10,"Consolidation#"&amp;$B$13,"Data Source#"&amp;$B$11,"Intercompany#"&amp;$B$14,"Movement#"&amp;$B$12,"Custom1#"&amp;$B$6,"Custom2#"&amp;$B$7,"Custom3#"&amp;$B$8,"Custom4#"&amp;$B$9,"Entity#"&amp;$B24,"Account#"&amp;$H$16)),2)</f>
        <v>1530279.27</v>
      </c>
      <c r="I24" s="133">
        <f>ROUND(([2]!HsGetValue("FCC","Scenario#"&amp;$B$2,"Years#"&amp;$B$4,"Period#"&amp;$B$3,"View#"&amp;$B$10,"Consolidation#"&amp;$B$13,"Data Source#"&amp;$B$11,"Intercompany#"&amp;$B$14,"Movement#"&amp;$B$12,"Custom1#"&amp;$B$6,"Custom2#"&amp;$B$7,"Custom3#"&amp;$B$8,"Custom4#"&amp;$B$9,"Entity#"&amp;$B24,"Account#"&amp;$I$15)+[2]!HsGetValue("FCC","Scenario#"&amp;$B$2,"Years#"&amp;$B$4,"Period#"&amp;$B$3,"View#"&amp;$B$10,"Consolidation#"&amp;$B$13,"Data Source#"&amp;$B$11,"Intercompany#"&amp;$B$14,"Movement#"&amp;$B$12,"Custom1#"&amp;$B$6,"Custom2#"&amp;$B$7,"Custom3#"&amp;$B$8,"Custom4#"&amp;$B$9,"Entity#"&amp;$B24,"Account#"&amp;$I$16)+[2]!HsGetValue("FCC","Scenario#"&amp;$B$2,"Years#"&amp;$B$4,"Period#"&amp;$B$3,"View#"&amp;$B$10,"Consolidation#"&amp;$B$13,"Data Source#"&amp;$B$11,"Intercompany#"&amp;$B$14,"Movement#"&amp;$B$12,"Custom1#"&amp;$B$6,"Custom2#"&amp;$B$7,"Custom3#"&amp;$B$8,"Custom4#"&amp;$B$9,"Entity#"&amp;$B24,"Account#"&amp;$I$17)),2)</f>
        <v>0</v>
      </c>
      <c r="J24" s="133">
        <f>ROUND(([2]!HsGetValue("FCC","Scenario#"&amp;$B$2,"Years#"&amp;$B$4,"Period#"&amp;$B$3,"View#"&amp;$B$10,"Consolidation#"&amp;$B$13,"Data Source#"&amp;$B$11,"Intercompany#"&amp;$B$14,"Movement#"&amp;$B$12,"Custom1#"&amp;$B$6,"Custom2#"&amp;$B$7,"Custom3#"&amp;$B$8,"Custom4#"&amp;$B$9,"Entity#"&amp;$B24,"Account#"&amp;$J$15)+[2]!HsGetValue("FCC","Scenario#"&amp;$B$2,"Years#"&amp;$B$4,"Period#"&amp;$B$3,"View#"&amp;$B$10,"Consolidation#"&amp;$B$13,"Data Source#"&amp;$B$11,"Intercompany#"&amp;$B$14,"Movement#"&amp;$B$12,"Custom1#"&amp;$B$6,"Custom2#"&amp;$B$7,"Custom3#"&amp;$B$8,"Custom4#"&amp;$B$9,"Entity#"&amp;$B24,"Account#"&amp;$J$16)),2)</f>
        <v>0</v>
      </c>
      <c r="K24" s="133">
        <f>ROUND(([2]!HsGetValue("FCC","Scenario#"&amp;$B$2,"Years#"&amp;$B$4,"Period#"&amp;$B$3,"View#"&amp;$B$10,"Consolidation#"&amp;$B$13,"Data Source#"&amp;$B$11,"Intercompany#"&amp;$B$14,"Movement#"&amp;$B$12,"Custom1#"&amp;$B$6,"Custom2#"&amp;$B$7,"Custom3#"&amp;$B$8,"Custom4#"&amp;$B$9,"Entity#"&amp;$B24,"Account#"&amp;$K$15)+[2]!HsGetValue("FCC","Scenario#"&amp;$B$2,"Years#"&amp;$B$4,"Period#"&amp;$B$3,"View#"&amp;$B$10,"Consolidation#"&amp;$B$13,"Data Source#"&amp;$B$11,"Intercompany#"&amp;$B$14,"Movement#"&amp;$B$12,"Custom1#"&amp;$B$6,"Custom2#"&amp;$B$7,"Custom3#"&amp;$B$8,"Custom4#"&amp;$B$9,"Entity#"&amp;$B24,"Account#"&amp;$K$16)+[2]!HsGetValue("FCC","Scenario#"&amp;$B$2,"Years#"&amp;$B$4,"Period#"&amp;$B$3,"View#"&amp;$B$10,"Consolidation#"&amp;$B$13,"Data Source#"&amp;$B$11,"Intercompany#"&amp;$B$14,"Movement#"&amp;$B$12,"Custom1#"&amp;$B$6,"Custom2#"&amp;$B$7,"Custom3#"&amp;$B$8,"Custom4#"&amp;$B$9,"Entity#"&amp;$B24,"Account#"&amp;$K$17)+[2]!HsGetValue("FCC","Scenario#"&amp;$B$2,"Years#"&amp;$B$4,"Period#"&amp;$B$3,"View#"&amp;$B$10,"Consolidation#"&amp;$B$13,"Data Source#"&amp;$B$11,"Intercompany#"&amp;$B$14,"Movement#"&amp;$B$12,"Custom1#"&amp;$B$6,"Custom2#"&amp;$B$7,"Custom3#"&amp;$B$8,"Custom4#"&amp;$B$9,"Entity#"&amp;$B24,"Account#"&amp;$K$18)),2)</f>
        <v>0</v>
      </c>
      <c r="L24" s="133">
        <f>ROUND(([2]!HsGetValue("FCC","Scenario#"&amp;$B$2,"Years#"&amp;$B$4,"Period#"&amp;$B$3,"View#"&amp;$B$10,"Consolidation#"&amp;$B$13,"Data Source#"&amp;$B$11,"Intercompany#"&amp;$B$14,"Movement#"&amp;$B$12,"Custom1#"&amp;$B$6,"Custom2#"&amp;$B$7,"Custom3#"&amp;$B$8,"Custom4#"&amp;$B$9,"Entity#"&amp;$B24,"Account#"&amp;$L$15)+[2]!HsGetValue("FCC","Scenario#"&amp;$B$2,"Years#"&amp;$B$4,"Period#"&amp;$B$3,"View#"&amp;$B$10,"Consolidation#"&amp;$B$13,"Data Source#"&amp;$B$11,"Intercompany#"&amp;$B$14,"Movement#"&amp;$B$12,"Custom1#"&amp;$B$6,"Custom2#"&amp;$B$7,"Custom3#"&amp;$B$8,"Custom4#"&amp;$B$9,"Entity#"&amp;$B24,"Account#"&amp;$L$16)),2)</f>
        <v>0</v>
      </c>
      <c r="M24" s="231">
        <f>ROUND(([2]!HsGetValue("FCC","Scenario#"&amp;$B$2,"Years#"&amp;$B$4,"Period#"&amp;$B$3,"View#"&amp;$B$10,"Consolidation#"&amp;$B$13,"Data Source#"&amp;$B$11,"Intercompany#"&amp;$B$14,"Movement#"&amp;$B$12,"Custom1#"&amp;$B$6,"Custom2#"&amp;$B$7,"Custom3#"&amp;$B$8,"Custom4#"&amp;$B$9,"Entity#"&amp;$B24,"Account#"&amp;$M$15)+[2]!HsGetValue("FCC","Scenario#"&amp;$B$2,"Years#"&amp;$B$4,"Period#"&amp;$B$3,"View#"&amp;$B$10,"Consolidation#"&amp;$B$13,"Data Source#"&amp;$B$11,"Intercompany#"&amp;$B$14,"Movement#"&amp;$B$12,"Custom1#"&amp;$B$6,"Custom2#"&amp;$B$7,"Custom3#"&amp;$B$8,"Custom4#"&amp;$B$9,"Entity#"&amp;$B24,"Account#"&amp;$M$16)+[2]!HsGetValue("FCC","Scenario#"&amp;$B$2,"Years#"&amp;$B$4,"Period#"&amp;$B$3,"View#"&amp;$B$10,"Consolidation#"&amp;$B$13,"Data Source#"&amp;$B$11,"Intercompany#"&amp;$B$14,"Movement#"&amp;$B$12,"Custom1#"&amp;$B$6,"Custom2#"&amp;$B$7,"Custom3#"&amp;$B$8,"Custom4#"&amp;$B$9,"Entity#"&amp;$B24,"Account#"&amp;$M$17)),2)</f>
        <v>0</v>
      </c>
      <c r="N24" s="133">
        <f>ROUND(([2]!HsGetValue("FCC","Scenario#"&amp;$B$2,"Years#"&amp;$B$4,"Period#"&amp;$B$3,"View#"&amp;$B$10,"Consolidation#"&amp;$B$13,"Data Source#"&amp;$B$11,"Intercompany#"&amp;$B$14,"Movement#"&amp;$B$12,"Custom1#"&amp;$B$6,"Custom2#"&amp;$B$7,"Custom3#"&amp;$B$8,"Custom4#"&amp;$B$9,"Entity#"&amp;$B24,"Account#"&amp;$N$15)+[2]!HsGetValue("FCC","Scenario#"&amp;$B$2,"Years#"&amp;$B$4,"Period#"&amp;$B$3,"View#"&amp;$B$10,"Consolidation#"&amp;$B$13,"Data Source#"&amp;$B$11,"Intercompany#"&amp;$B$14,"Movement#"&amp;$B$12,"Custom1#"&amp;$B$6,"Custom2#"&amp;$B$7,"Custom3#"&amp;$B$8,"Custom4#"&amp;$B$9,"Entity#"&amp;$B24,"Account#"&amp;$N$16)),2)</f>
        <v>0</v>
      </c>
      <c r="O24" s="133">
        <f>ROUND(([2]!HsGetValue("FCC","Scenario#"&amp;$B$2,"Years#"&amp;$B$4,"Period#"&amp;$B$3,"View#"&amp;$B$10,"Consolidation#"&amp;$B$13,"Data Source#"&amp;$B$11,"Intercompany#"&amp;$B$14,"Movement#"&amp;$B$12,"Custom1#"&amp;$B$6,"Custom2#"&amp;$B$7,"Custom3#"&amp;$B$8,"Custom4#"&amp;$B$9,"Entity#"&amp;$B24,"Account#"&amp;$O$15)+[2]!HsGetValue("FCC","Scenario#"&amp;$B$2,"Years#"&amp;$B$4,"Period#"&amp;$B$3,"View#"&amp;$B$10,"Consolidation#"&amp;$B$13,"Data Source#"&amp;$B$11,"Intercompany#"&amp;$B$14,"Movement#"&amp;$B$12,"Custom1#"&amp;$B$6,"Custom2#"&amp;$B$7,"Custom3#"&amp;$B$8,"Custom4#"&amp;$B$9,"Entity#"&amp;$B24,"Account#"&amp;$O$16)),2)</f>
        <v>0</v>
      </c>
      <c r="P24" s="133">
        <f>ROUND(([2]!HsGetValue("FCC","Scenario#"&amp;$B$2,"Years#"&amp;$B$4,"Period#"&amp;$B$3,"View#"&amp;$B$10,"Consolidation#"&amp;$B$13,"Data Source#"&amp;$B$11,"Intercompany#"&amp;$B$14,"Movement#"&amp;$B$12,"Custom1#"&amp;$B$6,"Custom2#"&amp;$B$7,"Custom3#"&amp;$B$8,"Custom4#"&amp;$B$9,"Entity#"&amp;$B24,"Account#"&amp;$P$15)+[2]!HsGetValue("FCC","Scenario#"&amp;$B$2,"Years#"&amp;$B$4,"Period#"&amp;$B$3,"View#"&amp;$B$10,"Consolidation#"&amp;$B$13,"Data Source#"&amp;$B$11,"Intercompany#"&amp;$B$14,"Movement#"&amp;$B$12,"Custom1#"&amp;$B$6,"Custom2#"&amp;$B$7,"Custom3#"&amp;$B$8,"Custom4#"&amp;$B$9,"Entity#"&amp;$B24,"Account#"&amp;$P$16)),2)</f>
        <v>0</v>
      </c>
      <c r="Q24" s="133">
        <f>ROUND(([2]!HsGetValue("FCC","Scenario#"&amp;$B$2,"Years#"&amp;$B$4,"Period#"&amp;$B$3,"View#"&amp;$B$10,"Consolidation#"&amp;$B$13,"Data Source#"&amp;$B$11,"Intercompany#"&amp;$B$14,"Movement#"&amp;$B$12,"Custom1#"&amp;$B$6,"Custom2#"&amp;$B$7,"Custom3#"&amp;$B$8,"Custom4#"&amp;$B$9,"Entity#"&amp;$B24,"Account#"&amp;$Q$15)),2)</f>
        <v>0</v>
      </c>
      <c r="R24" s="133">
        <f>ROUND(([2]!HsGetValue("FCC","Scenario#"&amp;$B$2,"Years#"&amp;$B$4,"Period#"&amp;$B$3,"View#"&amp;$B$10,"Consolidation#"&amp;$B$13,"Data Source#"&amp;$B$11,"Intercompany#"&amp;$B$14,"Movement#"&amp;$B$12,"Custom1#"&amp;$B$6,"Custom2#"&amp;$B$7,"Custom3#"&amp;$B$8,"Custom4#"&amp;$B$9,"Entity#"&amp;$B24,"Account#"&amp;$R$15)),2)</f>
        <v>0</v>
      </c>
      <c r="S24" s="133">
        <f>ROUND(([2]!HsGetValue("FCC","Scenario#"&amp;$B$2,"Years#"&amp;$B$4,"Period#"&amp;$B$3,"View#"&amp;$B$10,"Consolidation#"&amp;$B$13,"Data Source#"&amp;$B$11,"Intercompany#"&amp;$B$14,"Movement#"&amp;$B$12,"Custom1#"&amp;$B$6,"Custom2#"&amp;$B$7,"Custom3#"&amp;$B$8,"Custom4#"&amp;$B$9,"Entity#"&amp;$B24,"Account#"&amp;$S$15)),2)</f>
        <v>0</v>
      </c>
      <c r="T24" s="133"/>
      <c r="U24" s="133">
        <f>ROUND(([2]!HsGetValue("FCC","Scenario#"&amp;$B$2,"Years#"&amp;$B$4,"Period#"&amp;$B$3,"View#"&amp;$B$10,"Consolidation#"&amp;$B$13,"Data Source#"&amp;$B$11,"Intercompany#"&amp;$B$14,"Movement#"&amp;$B$12,"Custom1#"&amp;$B$6,"Custom2#"&amp;$B$7,"Custom3#"&amp;$B$8,"Custom4#"&amp;$B$9,"Entity#"&amp;$B24,"Account#"&amp;$U$15)),2)</f>
        <v>0</v>
      </c>
      <c r="V24" s="133">
        <f>ROUND(([2]!HsGetValue("FCC","Scenario#"&amp;$B$2,"Years#"&amp;$B$4,"Period#"&amp;$B$3,"View#"&amp;$B$10,"Consolidation#"&amp;$B$13,"Data Source#"&amp;$B$11,"Intercompany#"&amp;$B$14,"Movement#"&amp;$B$12,"Custom1#"&amp;$B$6,"Custom2#"&amp;$B$7,"Custom3#"&amp;$B$8,"Custom4#"&amp;$B$9,"Entity#"&amp;$B24,"Account#"&amp;$V$15)),2)</f>
        <v>0</v>
      </c>
      <c r="W24" s="133">
        <f>ROUND(([2]!HsGetValue("FCC","Scenario#"&amp;$B$2,"Years#"&amp;$B$4,"Period#"&amp;$B$3,"View#"&amp;$B$10,"Consolidation#"&amp;$B$13,"Data Source#"&amp;$B$11,"Intercompany#"&amp;$B$14,"Movement#"&amp;$B$12,"Custom1#"&amp;$B$6,"Custom2#"&amp;$B$7,"Custom3#"&amp;$B$8,"Custom4#"&amp;$B$9,"Entity#"&amp;$B24,"Account#"&amp;$W$15)+[2]!HsGetValue("FCC","Scenario#"&amp;$B$2,"Years#"&amp;$B$4,"Period#"&amp;$B$3,"View#"&amp;$B$10,"Consolidation#"&amp;$B$13,"Data Source#"&amp;$B$11,"Intercompany#"&amp;$B$14,"Movement#"&amp;$B$12,"Custom1#"&amp;$B$6,"Custom2#"&amp;$B$7,"Custom3#"&amp;$B$8,"Custom4#"&amp;$B$9,"Entity#"&amp;$B24,"Account#"&amp;$W$16)),2)</f>
        <v>0</v>
      </c>
    </row>
    <row r="25" spans="1:23" ht="15" customHeight="1">
      <c r="A25" s="132" t="s">
        <v>420</v>
      </c>
      <c r="B25" s="132" t="s">
        <v>289</v>
      </c>
      <c r="C25" s="33">
        <v>40900</v>
      </c>
      <c r="D25" s="33" t="s">
        <v>158</v>
      </c>
      <c r="E25" t="s">
        <v>160</v>
      </c>
      <c r="F25" s="229">
        <f t="shared" si="0"/>
        <v>9345898148.2600002</v>
      </c>
      <c r="G25" s="133">
        <f>ROUND(([2]!HsGetValue("FCC","Scenario#"&amp;$B$2,"Years#"&amp;$B$4,"Period#"&amp;$B$3,"View#"&amp;$B$10,"Consolidation#"&amp;$B$13,"Data Source#"&amp;B$11,"Intercompany#"&amp;$B$14,"Movement#"&amp;$B$12,"Custom1#"&amp;$B$6,"Custom2#"&amp;$B$7,"Custom3#"&amp;$B$8,"Custom4#"&amp;$B$9,"Entity#"&amp;$B25,"Account#"&amp;$G$15)+[2]!HsGetValue("FCC","Scenario#"&amp;$B$2,"Years#"&amp;$B$4,"Period#"&amp;$B$3,"View#"&amp;$B$10,"Consolidation#"&amp;$B$13,"Data Source#"&amp;B$11,"Intercompany#"&amp;$B$14,"Movement#"&amp;$B$12,"Custom1#"&amp;$B$6,"Custom2#"&amp;$B$7,"Custom3#"&amp;$B$8,"Custom4#"&amp;$B$9,"Entity#"&amp;$B25,"Account#"&amp;$G$16)),2)</f>
        <v>1188742</v>
      </c>
      <c r="H25" s="133">
        <f>ROUND(([2]!HsGetValue("FCC","Scenario#"&amp;$B$2,"Years#"&amp;$B$4,"Period#"&amp;$B$3,"View#"&amp;$B$10,"Consolidation#"&amp;$B$13,"Data Source#"&amp;$B$11,"Intercompany#"&amp;$B$14,"Movement#"&amp;$B$12,"Custom1#"&amp;$B$6,"Custom2#"&amp;$B$7,"Custom3#"&amp;$B$8,"Custom4#"&amp;$B$9,"Entity#"&amp;$B25,"Account#"&amp;$H$15)+[2]!HsGetValue("FCC","Scenario#"&amp;$B$2,"Years#"&amp;$B$4,"Period#"&amp;$B$3,"View#"&amp;$B$10,"Consolidation#"&amp;$B$13,"Data Source#"&amp;$B$11,"Intercompany#"&amp;$B$14,"Movement#"&amp;$B$12,"Custom1#"&amp;$B$6,"Custom2#"&amp;$B$7,"Custom3#"&amp;$B$8,"Custom4#"&amp;$B$9,"Entity#"&amp;$B25,"Account#"&amp;$H$16)),2)</f>
        <v>1188742</v>
      </c>
      <c r="I25" s="133">
        <f>ROUND(([2]!HsGetValue("FCC","Scenario#"&amp;$B$2,"Years#"&amp;$B$4,"Period#"&amp;$B$3,"View#"&amp;$B$10,"Consolidation#"&amp;$B$13,"Data Source#"&amp;$B$11,"Intercompany#"&amp;$B$14,"Movement#"&amp;$B$12,"Custom1#"&amp;$B$6,"Custom2#"&amp;$B$7,"Custom3#"&amp;$B$8,"Custom4#"&amp;$B$9,"Entity#"&amp;$B25,"Account#"&amp;$I$15)+[2]!HsGetValue("FCC","Scenario#"&amp;$B$2,"Years#"&amp;$B$4,"Period#"&amp;$B$3,"View#"&amp;$B$10,"Consolidation#"&amp;$B$13,"Data Source#"&amp;$B$11,"Intercompany#"&amp;$B$14,"Movement#"&amp;$B$12,"Custom1#"&amp;$B$6,"Custom2#"&amp;$B$7,"Custom3#"&amp;$B$8,"Custom4#"&amp;$B$9,"Entity#"&amp;$B25,"Account#"&amp;$I$16)+[2]!HsGetValue("FCC","Scenario#"&amp;$B$2,"Years#"&amp;$B$4,"Period#"&amp;$B$3,"View#"&amp;$B$10,"Consolidation#"&amp;$B$13,"Data Source#"&amp;$B$11,"Intercompany#"&amp;$B$14,"Movement#"&amp;$B$12,"Custom1#"&amp;$B$6,"Custom2#"&amp;$B$7,"Custom3#"&amp;$B$8,"Custom4#"&amp;$B$9,"Entity#"&amp;$B25,"Account#"&amp;$I$17)),2)</f>
        <v>0</v>
      </c>
      <c r="J25" s="133">
        <f>ROUND(([2]!HsGetValue("FCC","Scenario#"&amp;$B$2,"Years#"&amp;$B$4,"Period#"&amp;$B$3,"View#"&amp;$B$10,"Consolidation#"&amp;$B$13,"Data Source#"&amp;$B$11,"Intercompany#"&amp;$B$14,"Movement#"&amp;$B$12,"Custom1#"&amp;$B$6,"Custom2#"&amp;$B$7,"Custom3#"&amp;$B$8,"Custom4#"&amp;$B$9,"Entity#"&amp;$B25,"Account#"&amp;$J$15)+[2]!HsGetValue("FCC","Scenario#"&amp;$B$2,"Years#"&amp;$B$4,"Period#"&amp;$B$3,"View#"&amp;$B$10,"Consolidation#"&amp;$B$13,"Data Source#"&amp;$B$11,"Intercompany#"&amp;$B$14,"Movement#"&amp;$B$12,"Custom1#"&amp;$B$6,"Custom2#"&amp;$B$7,"Custom3#"&amp;$B$8,"Custom4#"&amp;$B$9,"Entity#"&amp;$B25,"Account#"&amp;$J$16)),2)</f>
        <v>0</v>
      </c>
      <c r="K25" s="133">
        <f>ROUND(([2]!HsGetValue("FCC","Scenario#"&amp;$B$2,"Years#"&amp;$B$4,"Period#"&amp;$B$3,"View#"&amp;$B$10,"Consolidation#"&amp;$B$13,"Data Source#"&amp;$B$11,"Intercompany#"&amp;$B$14,"Movement#"&amp;$B$12,"Custom1#"&amp;$B$6,"Custom2#"&amp;$B$7,"Custom3#"&amp;$B$8,"Custom4#"&amp;$B$9,"Entity#"&amp;$B25,"Account#"&amp;$K$15)+[2]!HsGetValue("FCC","Scenario#"&amp;$B$2,"Years#"&amp;$B$4,"Period#"&amp;$B$3,"View#"&amp;$B$10,"Consolidation#"&amp;$B$13,"Data Source#"&amp;$B$11,"Intercompany#"&amp;$B$14,"Movement#"&amp;$B$12,"Custom1#"&amp;$B$6,"Custom2#"&amp;$B$7,"Custom3#"&amp;$B$8,"Custom4#"&amp;$B$9,"Entity#"&amp;$B25,"Account#"&amp;$K$16)+[2]!HsGetValue("FCC","Scenario#"&amp;$B$2,"Years#"&amp;$B$4,"Period#"&amp;$B$3,"View#"&amp;$B$10,"Consolidation#"&amp;$B$13,"Data Source#"&amp;$B$11,"Intercompany#"&amp;$B$14,"Movement#"&amp;$B$12,"Custom1#"&amp;$B$6,"Custom2#"&amp;$B$7,"Custom3#"&amp;$B$8,"Custom4#"&amp;$B$9,"Entity#"&amp;$B25,"Account#"&amp;$K$17)+[2]!HsGetValue("FCC","Scenario#"&amp;$B$2,"Years#"&amp;$B$4,"Period#"&amp;$B$3,"View#"&amp;$B$10,"Consolidation#"&amp;$B$13,"Data Source#"&amp;$B$11,"Intercompany#"&amp;$B$14,"Movement#"&amp;$B$12,"Custom1#"&amp;$B$6,"Custom2#"&amp;$B$7,"Custom3#"&amp;$B$8,"Custom4#"&amp;$B$9,"Entity#"&amp;$B25,"Account#"&amp;$K$18)),2)</f>
        <v>128545</v>
      </c>
      <c r="L25" s="133">
        <f>ROUND(([2]!HsGetValue("FCC","Scenario#"&amp;$B$2,"Years#"&amp;$B$4,"Period#"&amp;$B$3,"View#"&amp;$B$10,"Consolidation#"&amp;$B$13,"Data Source#"&amp;$B$11,"Intercompany#"&amp;$B$14,"Movement#"&amp;$B$12,"Custom1#"&amp;$B$6,"Custom2#"&amp;$B$7,"Custom3#"&amp;$B$8,"Custom4#"&amp;$B$9,"Entity#"&amp;$B25,"Account#"&amp;$L$15)+[2]!HsGetValue("FCC","Scenario#"&amp;$B$2,"Years#"&amp;$B$4,"Period#"&amp;$B$3,"View#"&amp;$B$10,"Consolidation#"&amp;$B$13,"Data Source#"&amp;$B$11,"Intercompany#"&amp;$B$14,"Movement#"&amp;$B$12,"Custom1#"&amp;$B$6,"Custom2#"&amp;$B$7,"Custom3#"&amp;$B$8,"Custom4#"&amp;$B$9,"Entity#"&amp;$B25,"Account#"&amp;$L$16)),2)</f>
        <v>0</v>
      </c>
      <c r="M25" s="231">
        <f>ROUND(([2]!HsGetValue("FCC","Scenario#"&amp;$B$2,"Years#"&amp;$B$4,"Period#"&amp;$B$3,"View#"&amp;$B$10,"Consolidation#"&amp;$B$13,"Data Source#"&amp;$B$11,"Intercompany#"&amp;$B$14,"Movement#"&amp;$B$12,"Custom1#"&amp;$B$6,"Custom2#"&amp;$B$7,"Custom3#"&amp;$B$8,"Custom4#"&amp;$B$9,"Entity#"&amp;$B25,"Account#"&amp;$M$15)+[2]!HsGetValue("FCC","Scenario#"&amp;$B$2,"Years#"&amp;$B$4,"Period#"&amp;$B$3,"View#"&amp;$B$10,"Consolidation#"&amp;$B$13,"Data Source#"&amp;$B$11,"Intercompany#"&amp;$B$14,"Movement#"&amp;$B$12,"Custom1#"&amp;$B$6,"Custom2#"&amp;$B$7,"Custom3#"&amp;$B$8,"Custom4#"&amp;$B$9,"Entity#"&amp;$B25,"Account#"&amp;$M$16)+[2]!HsGetValue("FCC","Scenario#"&amp;$B$2,"Years#"&amp;$B$4,"Period#"&amp;$B$3,"View#"&amp;$B$10,"Consolidation#"&amp;$B$13,"Data Source#"&amp;$B$11,"Intercompany#"&amp;$B$14,"Movement#"&amp;$B$12,"Custom1#"&amp;$B$6,"Custom2#"&amp;$B$7,"Custom3#"&amp;$B$8,"Custom4#"&amp;$B$9,"Entity#"&amp;$B25,"Account#"&amp;$M$17)),2)</f>
        <v>912165861.25999999</v>
      </c>
      <c r="N25" s="133">
        <f>ROUND(([2]!HsGetValue("FCC","Scenario#"&amp;$B$2,"Years#"&amp;$B$4,"Period#"&amp;$B$3,"View#"&amp;$B$10,"Consolidation#"&amp;$B$13,"Data Source#"&amp;$B$11,"Intercompany#"&amp;$B$14,"Movement#"&amp;$B$12,"Custom1#"&amp;$B$6,"Custom2#"&amp;$B$7,"Custom3#"&amp;$B$8,"Custom4#"&amp;$B$9,"Entity#"&amp;$B25,"Account#"&amp;$N$15)+[2]!HsGetValue("FCC","Scenario#"&amp;$B$2,"Years#"&amp;$B$4,"Period#"&amp;$B$3,"View#"&amp;$B$10,"Consolidation#"&amp;$B$13,"Data Source#"&amp;$B$11,"Intercompany#"&amp;$B$14,"Movement#"&amp;$B$12,"Custom1#"&amp;$B$6,"Custom2#"&amp;$B$7,"Custom3#"&amp;$B$8,"Custom4#"&amp;$B$9,"Entity#"&amp;$B25,"Account#"&amp;$N$16)),2)</f>
        <v>0</v>
      </c>
      <c r="O25" s="133">
        <f>ROUND(([2]!HsGetValue("FCC","Scenario#"&amp;$B$2,"Years#"&amp;$B$4,"Period#"&amp;$B$3,"View#"&amp;$B$10,"Consolidation#"&amp;$B$13,"Data Source#"&amp;$B$11,"Intercompany#"&amp;$B$14,"Movement#"&amp;$B$12,"Custom1#"&amp;$B$6,"Custom2#"&amp;$B$7,"Custom3#"&amp;$B$8,"Custom4#"&amp;$B$9,"Entity#"&amp;$B25,"Account#"&amp;$O$15)+[2]!HsGetValue("FCC","Scenario#"&amp;$B$2,"Years#"&amp;$B$4,"Period#"&amp;$B$3,"View#"&amp;$B$10,"Consolidation#"&amp;$B$13,"Data Source#"&amp;$B$11,"Intercompany#"&amp;$B$14,"Movement#"&amp;$B$12,"Custom1#"&amp;$B$6,"Custom2#"&amp;$B$7,"Custom3#"&amp;$B$8,"Custom4#"&amp;$B$9,"Entity#"&amp;$B25,"Account#"&amp;$O$16)),2)</f>
        <v>8432415000</v>
      </c>
      <c r="P25" s="133">
        <f>ROUND(([2]!HsGetValue("FCC","Scenario#"&amp;$B$2,"Years#"&amp;$B$4,"Period#"&amp;$B$3,"View#"&amp;$B$10,"Consolidation#"&amp;$B$13,"Data Source#"&amp;$B$11,"Intercompany#"&amp;$B$14,"Movement#"&amp;$B$12,"Custom1#"&amp;$B$6,"Custom2#"&amp;$B$7,"Custom3#"&amp;$B$8,"Custom4#"&amp;$B$9,"Entity#"&amp;$B25,"Account#"&amp;$P$15)+[2]!HsGetValue("FCC","Scenario#"&amp;$B$2,"Years#"&amp;$B$4,"Period#"&amp;$B$3,"View#"&amp;$B$10,"Consolidation#"&amp;$B$13,"Data Source#"&amp;$B$11,"Intercompany#"&amp;$B$14,"Movement#"&amp;$B$12,"Custom1#"&amp;$B$6,"Custom2#"&amp;$B$7,"Custom3#"&amp;$B$8,"Custom4#"&amp;$B$9,"Entity#"&amp;$B25,"Account#"&amp;$P$16)),2)</f>
        <v>0</v>
      </c>
      <c r="Q25" s="133">
        <f>ROUND(([2]!HsGetValue("FCC","Scenario#"&amp;$B$2,"Years#"&amp;$B$4,"Period#"&amp;$B$3,"View#"&amp;$B$10,"Consolidation#"&amp;$B$13,"Data Source#"&amp;$B$11,"Intercompany#"&amp;$B$14,"Movement#"&amp;$B$12,"Custom1#"&amp;$B$6,"Custom2#"&amp;$B$7,"Custom3#"&amp;$B$8,"Custom4#"&amp;$B$9,"Entity#"&amp;$B25,"Account#"&amp;$Q$15)),2)</f>
        <v>0</v>
      </c>
      <c r="R25" s="133">
        <f>ROUND(([2]!HsGetValue("FCC","Scenario#"&amp;$B$2,"Years#"&amp;$B$4,"Period#"&amp;$B$3,"View#"&amp;$B$10,"Consolidation#"&amp;$B$13,"Data Source#"&amp;$B$11,"Intercompany#"&amp;$B$14,"Movement#"&amp;$B$12,"Custom1#"&amp;$B$6,"Custom2#"&amp;$B$7,"Custom3#"&amp;$B$8,"Custom4#"&amp;$B$9,"Entity#"&amp;$B25,"Account#"&amp;$R$15)),2)</f>
        <v>0</v>
      </c>
      <c r="S25" s="133">
        <f>ROUND(([2]!HsGetValue("FCC","Scenario#"&amp;$B$2,"Years#"&amp;$B$4,"Period#"&amp;$B$3,"View#"&amp;$B$10,"Consolidation#"&amp;$B$13,"Data Source#"&amp;$B$11,"Intercompany#"&amp;$B$14,"Movement#"&amp;$B$12,"Custom1#"&amp;$B$6,"Custom2#"&amp;$B$7,"Custom3#"&amp;$B$8,"Custom4#"&amp;$B$9,"Entity#"&amp;$B25,"Account#"&amp;$S$15)),2)</f>
        <v>3430405</v>
      </c>
      <c r="T25" s="133"/>
      <c r="U25" s="133">
        <f>ROUND(([2]!HsGetValue("FCC","Scenario#"&amp;$B$2,"Years#"&amp;$B$4,"Period#"&amp;$B$3,"View#"&amp;$B$10,"Consolidation#"&amp;$B$13,"Data Source#"&amp;$B$11,"Intercompany#"&amp;$B$14,"Movement#"&amp;$B$12,"Custom1#"&amp;$B$6,"Custom2#"&amp;$B$7,"Custom3#"&amp;$B$8,"Custom4#"&amp;$B$9,"Entity#"&amp;$B25,"Account#"&amp;$U$15)),2)</f>
        <v>0</v>
      </c>
      <c r="V25" s="133">
        <f>ROUND(([2]!HsGetValue("FCC","Scenario#"&amp;$B$2,"Years#"&amp;$B$4,"Period#"&amp;$B$3,"View#"&amp;$B$10,"Consolidation#"&amp;$B$13,"Data Source#"&amp;$B$11,"Intercompany#"&amp;$B$14,"Movement#"&amp;$B$12,"Custom1#"&amp;$B$6,"Custom2#"&amp;$B$7,"Custom3#"&amp;$B$8,"Custom4#"&amp;$B$9,"Entity#"&amp;$B25,"Account#"&amp;$V$15)),2)</f>
        <v>0</v>
      </c>
      <c r="W25" s="133">
        <f>ROUND(([2]!HsGetValue("FCC","Scenario#"&amp;$B$2,"Years#"&amp;$B$4,"Period#"&amp;$B$3,"View#"&amp;$B$10,"Consolidation#"&amp;$B$13,"Data Source#"&amp;$B$11,"Intercompany#"&amp;$B$14,"Movement#"&amp;$B$12,"Custom1#"&amp;$B$6,"Custom2#"&amp;$B$7,"Custom3#"&amp;$B$8,"Custom4#"&amp;$B$9,"Entity#"&amp;$B25,"Account#"&amp;$W$15)+[2]!HsGetValue("FCC","Scenario#"&amp;$B$2,"Years#"&amp;$B$4,"Period#"&amp;$B$3,"View#"&amp;$B$10,"Consolidation#"&amp;$B$13,"Data Source#"&amp;$B$11,"Intercompany#"&amp;$B$14,"Movement#"&amp;$B$12,"Custom1#"&amp;$B$6,"Custom2#"&amp;$B$7,"Custom3#"&amp;$B$8,"Custom4#"&amp;$B$9,"Entity#"&amp;$B25,"Account#"&amp;$W$16)),2)</f>
        <v>0</v>
      </c>
    </row>
    <row r="26" spans="1:23">
      <c r="A26" s="132" t="s">
        <v>420</v>
      </c>
      <c r="B26" s="132" t="s">
        <v>290</v>
      </c>
      <c r="C26" s="33">
        <v>41000</v>
      </c>
      <c r="D26" s="33" t="s">
        <v>158</v>
      </c>
      <c r="E26" t="s">
        <v>161</v>
      </c>
      <c r="F26" s="229">
        <f t="shared" si="0"/>
        <v>88337625.689999998</v>
      </c>
      <c r="G26" s="147" t="s">
        <v>736</v>
      </c>
      <c r="H26" s="133">
        <f>ROUND(([2]!HsGetValue("FCC","Scenario#"&amp;$B$2,"Years#"&amp;$B$4,"Period#"&amp;$B$3,"View#"&amp;$B$10,"Consolidation#"&amp;$B$13,"Data Source#"&amp;$B$11,"Intercompany#"&amp;$B$14,"Movement#"&amp;$B$12,"Custom1#"&amp;$B$6,"Custom2#"&amp;$B$7,"Custom3#"&amp;$B$8,"Custom4#"&amp;$B$9,"Entity#"&amp;$B26,"Account#"&amp;$H$15)+[2]!HsGetValue("FCC","Scenario#"&amp;$B$2,"Years#"&amp;$B$4,"Period#"&amp;$B$3,"View#"&amp;$B$10,"Consolidation#"&amp;$B$13,"Data Source#"&amp;$B$11,"Intercompany#"&amp;$B$14,"Movement#"&amp;$B$12,"Custom1#"&amp;$B$6,"Custom2#"&amp;$B$7,"Custom3#"&amp;$B$8,"Custom4#"&amp;$B$9,"Entity#"&amp;$B26,"Account#"&amp;$H$16)),2)</f>
        <v>106332.74</v>
      </c>
      <c r="I26" s="133">
        <f>ROUND(([2]!HsGetValue("FCC","Scenario#"&amp;$B$2,"Years#"&amp;$B$4,"Period#"&amp;$B$3,"View#"&amp;$B$10,"Consolidation#"&amp;$B$13,"Data Source#"&amp;$B$11,"Intercompany#"&amp;$B$14,"Movement#"&amp;$B$12,"Custom1#"&amp;$B$6,"Custom2#"&amp;$B$7,"Custom3#"&amp;$B$8,"Custom4#"&amp;$B$9,"Entity#"&amp;$B26,"Account#"&amp;$I$15)+[2]!HsGetValue("FCC","Scenario#"&amp;$B$2,"Years#"&amp;$B$4,"Period#"&amp;$B$3,"View#"&amp;$B$10,"Consolidation#"&amp;$B$13,"Data Source#"&amp;$B$11,"Intercompany#"&amp;$B$14,"Movement#"&amp;$B$12,"Custom1#"&amp;$B$6,"Custom2#"&amp;$B$7,"Custom3#"&amp;$B$8,"Custom4#"&amp;$B$9,"Entity#"&amp;$B26,"Account#"&amp;$I$16)+[2]!HsGetValue("FCC","Scenario#"&amp;$B$2,"Years#"&amp;$B$4,"Period#"&amp;$B$3,"View#"&amp;$B$10,"Consolidation#"&amp;$B$13,"Data Source#"&amp;$B$11,"Intercompany#"&amp;$B$14,"Movement#"&amp;$B$12,"Custom1#"&amp;$B$6,"Custom2#"&amp;$B$7,"Custom3#"&amp;$B$8,"Custom4#"&amp;$B$9,"Entity#"&amp;$B26,"Account#"&amp;$I$17)),2)</f>
        <v>0</v>
      </c>
      <c r="J26" s="133">
        <f>ROUND(([2]!HsGetValue("FCC","Scenario#"&amp;$B$2,"Years#"&amp;$B$4,"Period#"&amp;$B$3,"View#"&amp;$B$10,"Consolidation#"&amp;$B$13,"Data Source#"&amp;$B$11,"Intercompany#"&amp;$B$14,"Movement#"&amp;$B$12,"Custom1#"&amp;$B$6,"Custom2#"&amp;$B$7,"Custom3#"&amp;$B$8,"Custom4#"&amp;$B$9,"Entity#"&amp;$B26,"Account#"&amp;$J$15)+[2]!HsGetValue("FCC","Scenario#"&amp;$B$2,"Years#"&amp;$B$4,"Period#"&amp;$B$3,"View#"&amp;$B$10,"Consolidation#"&amp;$B$13,"Data Source#"&amp;$B$11,"Intercompany#"&amp;$B$14,"Movement#"&amp;$B$12,"Custom1#"&amp;$B$6,"Custom2#"&amp;$B$7,"Custom3#"&amp;$B$8,"Custom4#"&amp;$B$9,"Entity#"&amp;$B26,"Account#"&amp;$J$16)),2)</f>
        <v>0</v>
      </c>
      <c r="K26" s="133">
        <f>ROUND(([2]!HsGetValue("FCC","Scenario#"&amp;$B$2,"Years#"&amp;$B$4,"Period#"&amp;$B$3,"View#"&amp;$B$10,"Consolidation#"&amp;$B$13,"Data Source#"&amp;$B$11,"Intercompany#"&amp;$B$14,"Movement#"&amp;$B$12,"Custom1#"&amp;$B$6,"Custom2#"&amp;$B$7,"Custom3#"&amp;$B$8,"Custom4#"&amp;$B$9,"Entity#"&amp;$B26,"Account#"&amp;$K$15)+[2]!HsGetValue("FCC","Scenario#"&amp;$B$2,"Years#"&amp;$B$4,"Period#"&amp;$B$3,"View#"&amp;$B$10,"Consolidation#"&amp;$B$13,"Data Source#"&amp;$B$11,"Intercompany#"&amp;$B$14,"Movement#"&amp;$B$12,"Custom1#"&amp;$B$6,"Custom2#"&amp;$B$7,"Custom3#"&amp;$B$8,"Custom4#"&amp;$B$9,"Entity#"&amp;$B26,"Account#"&amp;$K$16)+[2]!HsGetValue("FCC","Scenario#"&amp;$B$2,"Years#"&amp;$B$4,"Period#"&amp;$B$3,"View#"&amp;$B$10,"Consolidation#"&amp;$B$13,"Data Source#"&amp;$B$11,"Intercompany#"&amp;$B$14,"Movement#"&amp;$B$12,"Custom1#"&amp;$B$6,"Custom2#"&amp;$B$7,"Custom3#"&amp;$B$8,"Custom4#"&amp;$B$9,"Entity#"&amp;$B26,"Account#"&amp;$K$17)+[2]!HsGetValue("FCC","Scenario#"&amp;$B$2,"Years#"&amp;$B$4,"Period#"&amp;$B$3,"View#"&amp;$B$10,"Consolidation#"&amp;$B$13,"Data Source#"&amp;$B$11,"Intercompany#"&amp;$B$14,"Movement#"&amp;$B$12,"Custom1#"&amp;$B$6,"Custom2#"&amp;$B$7,"Custom3#"&amp;$B$8,"Custom4#"&amp;$B$9,"Entity#"&amp;$B26,"Account#"&amp;$K$18)),2)</f>
        <v>88231292.950000003</v>
      </c>
      <c r="L26" s="133">
        <f>ROUND(([2]!HsGetValue("FCC","Scenario#"&amp;$B$2,"Years#"&amp;$B$4,"Period#"&amp;$B$3,"View#"&amp;$B$10,"Consolidation#"&amp;$B$13,"Data Source#"&amp;$B$11,"Intercompany#"&amp;$B$14,"Movement#"&amp;$B$12,"Custom1#"&amp;$B$6,"Custom2#"&amp;$B$7,"Custom3#"&amp;$B$8,"Custom4#"&amp;$B$9,"Entity#"&amp;$B26,"Account#"&amp;$L$15)+[2]!HsGetValue("FCC","Scenario#"&amp;$B$2,"Years#"&amp;$B$4,"Period#"&amp;$B$3,"View#"&amp;$B$10,"Consolidation#"&amp;$B$13,"Data Source#"&amp;$B$11,"Intercompany#"&amp;$B$14,"Movement#"&amp;$B$12,"Custom1#"&amp;$B$6,"Custom2#"&amp;$B$7,"Custom3#"&amp;$B$8,"Custom4#"&amp;$B$9,"Entity#"&amp;$B26,"Account#"&amp;$L$16)),2)</f>
        <v>0</v>
      </c>
      <c r="M26" s="231">
        <f>ROUND(([2]!HsGetValue("FCC","Scenario#"&amp;$B$2,"Years#"&amp;$B$4,"Period#"&amp;$B$3,"View#"&amp;$B$10,"Consolidation#"&amp;$B$13,"Data Source#"&amp;$B$11,"Intercompany#"&amp;$B$14,"Movement#"&amp;$B$12,"Custom1#"&amp;$B$6,"Custom2#"&amp;$B$7,"Custom3#"&amp;$B$8,"Custom4#"&amp;$B$9,"Entity#"&amp;$B26,"Account#"&amp;$M$15)+[2]!HsGetValue("FCC","Scenario#"&amp;$B$2,"Years#"&amp;$B$4,"Period#"&amp;$B$3,"View#"&amp;$B$10,"Consolidation#"&amp;$B$13,"Data Source#"&amp;$B$11,"Intercompany#"&amp;$B$14,"Movement#"&amp;$B$12,"Custom1#"&amp;$B$6,"Custom2#"&amp;$B$7,"Custom3#"&amp;$B$8,"Custom4#"&amp;$B$9,"Entity#"&amp;$B26,"Account#"&amp;$M$16)+[2]!HsGetValue("FCC","Scenario#"&amp;$B$2,"Years#"&amp;$B$4,"Period#"&amp;$B$3,"View#"&amp;$B$10,"Consolidation#"&amp;$B$13,"Data Source#"&amp;$B$11,"Intercompany#"&amp;$B$14,"Movement#"&amp;$B$12,"Custom1#"&amp;$B$6,"Custom2#"&amp;$B$7,"Custom3#"&amp;$B$8,"Custom4#"&amp;$B$9,"Entity#"&amp;$B26,"Account#"&amp;$M$17)),2)</f>
        <v>0</v>
      </c>
      <c r="N26" s="133">
        <f>ROUND(([2]!HsGetValue("FCC","Scenario#"&amp;$B$2,"Years#"&amp;$B$4,"Period#"&amp;$B$3,"View#"&amp;$B$10,"Consolidation#"&amp;$B$13,"Data Source#"&amp;$B$11,"Intercompany#"&amp;$B$14,"Movement#"&amp;$B$12,"Custom1#"&amp;$B$6,"Custom2#"&amp;$B$7,"Custom3#"&amp;$B$8,"Custom4#"&amp;$B$9,"Entity#"&amp;$B26,"Account#"&amp;$N$15)+[2]!HsGetValue("FCC","Scenario#"&amp;$B$2,"Years#"&amp;$B$4,"Period#"&amp;$B$3,"View#"&amp;$B$10,"Consolidation#"&amp;$B$13,"Data Source#"&amp;$B$11,"Intercompany#"&amp;$B$14,"Movement#"&amp;$B$12,"Custom1#"&amp;$B$6,"Custom2#"&amp;$B$7,"Custom3#"&amp;$B$8,"Custom4#"&amp;$B$9,"Entity#"&amp;$B26,"Account#"&amp;$N$16)),2)</f>
        <v>0</v>
      </c>
      <c r="O26" s="133">
        <f>ROUND(([2]!HsGetValue("FCC","Scenario#"&amp;$B$2,"Years#"&amp;$B$4,"Period#"&amp;$B$3,"View#"&amp;$B$10,"Consolidation#"&amp;$B$13,"Data Source#"&amp;$B$11,"Intercompany#"&amp;$B$14,"Movement#"&amp;$B$12,"Custom1#"&amp;$B$6,"Custom2#"&amp;$B$7,"Custom3#"&amp;$B$8,"Custom4#"&amp;$B$9,"Entity#"&amp;$B26,"Account#"&amp;$O$15)+[2]!HsGetValue("FCC","Scenario#"&amp;$B$2,"Years#"&amp;$B$4,"Period#"&amp;$B$3,"View#"&amp;$B$10,"Consolidation#"&amp;$B$13,"Data Source#"&amp;$B$11,"Intercompany#"&amp;$B$14,"Movement#"&amp;$B$12,"Custom1#"&amp;$B$6,"Custom2#"&amp;$B$7,"Custom3#"&amp;$B$8,"Custom4#"&amp;$B$9,"Entity#"&amp;$B26,"Account#"&amp;$O$16)),2)</f>
        <v>0</v>
      </c>
      <c r="P26" s="133">
        <f>ROUND(([2]!HsGetValue("FCC","Scenario#"&amp;$B$2,"Years#"&amp;$B$4,"Period#"&amp;$B$3,"View#"&amp;$B$10,"Consolidation#"&amp;$B$13,"Data Source#"&amp;$B$11,"Intercompany#"&amp;$B$14,"Movement#"&amp;$B$12,"Custom1#"&amp;$B$6,"Custom2#"&amp;$B$7,"Custom3#"&amp;$B$8,"Custom4#"&amp;$B$9,"Entity#"&amp;$B26,"Account#"&amp;$P$15)+[2]!HsGetValue("FCC","Scenario#"&amp;$B$2,"Years#"&amp;$B$4,"Period#"&amp;$B$3,"View#"&amp;$B$10,"Consolidation#"&amp;$B$13,"Data Source#"&amp;$B$11,"Intercompany#"&amp;$B$14,"Movement#"&amp;$B$12,"Custom1#"&amp;$B$6,"Custom2#"&amp;$B$7,"Custom3#"&amp;$B$8,"Custom4#"&amp;$B$9,"Entity#"&amp;$B26,"Account#"&amp;$P$16)),2)</f>
        <v>0</v>
      </c>
      <c r="Q26" s="133">
        <f>ROUND(([2]!HsGetValue("FCC","Scenario#"&amp;$B$2,"Years#"&amp;$B$4,"Period#"&amp;$B$3,"View#"&amp;$B$10,"Consolidation#"&amp;$B$13,"Data Source#"&amp;$B$11,"Intercompany#"&amp;$B$14,"Movement#"&amp;$B$12,"Custom1#"&amp;$B$6,"Custom2#"&amp;$B$7,"Custom3#"&amp;$B$8,"Custom4#"&amp;$B$9,"Entity#"&amp;$B26,"Account#"&amp;$Q$15)),2)</f>
        <v>0</v>
      </c>
      <c r="R26" s="133">
        <f>ROUND(([2]!HsGetValue("FCC","Scenario#"&amp;$B$2,"Years#"&amp;$B$4,"Period#"&amp;$B$3,"View#"&amp;$B$10,"Consolidation#"&amp;$B$13,"Data Source#"&amp;$B$11,"Intercompany#"&amp;$B$14,"Movement#"&amp;$B$12,"Custom1#"&amp;$B$6,"Custom2#"&amp;$B$7,"Custom3#"&amp;$B$8,"Custom4#"&amp;$B$9,"Entity#"&amp;$B26,"Account#"&amp;$R$15)),2)</f>
        <v>0</v>
      </c>
      <c r="S26" s="133">
        <f>ROUND(([2]!HsGetValue("FCC","Scenario#"&amp;$B$2,"Years#"&amp;$B$4,"Period#"&amp;$B$3,"View#"&amp;$B$10,"Consolidation#"&amp;$B$13,"Data Source#"&amp;$B$11,"Intercompany#"&amp;$B$14,"Movement#"&amp;$B$12,"Custom1#"&amp;$B$6,"Custom2#"&amp;$B$7,"Custom3#"&amp;$B$8,"Custom4#"&amp;$B$9,"Entity#"&amp;$B26,"Account#"&amp;$S$15)),2)</f>
        <v>0</v>
      </c>
      <c r="T26" s="133"/>
      <c r="U26" s="133">
        <f>ROUND(([2]!HsGetValue("FCC","Scenario#"&amp;$B$2,"Years#"&amp;$B$4,"Period#"&amp;$B$3,"View#"&amp;$B$10,"Consolidation#"&amp;$B$13,"Data Source#"&amp;$B$11,"Intercompany#"&amp;$B$14,"Movement#"&amp;$B$12,"Custom1#"&amp;$B$6,"Custom2#"&amp;$B$7,"Custom3#"&amp;$B$8,"Custom4#"&amp;$B$9,"Entity#"&amp;$B26,"Account#"&amp;$U$15)),2)</f>
        <v>0</v>
      </c>
      <c r="V26" s="133">
        <f>ROUND(([2]!HsGetValue("FCC","Scenario#"&amp;$B$2,"Years#"&amp;$B$4,"Period#"&amp;$B$3,"View#"&amp;$B$10,"Consolidation#"&amp;$B$13,"Data Source#"&amp;$B$11,"Intercompany#"&amp;$B$14,"Movement#"&amp;$B$12,"Custom1#"&amp;$B$6,"Custom2#"&amp;$B$7,"Custom3#"&amp;$B$8,"Custom4#"&amp;$B$9,"Entity#"&amp;$B26,"Account#"&amp;$V$15)),2)</f>
        <v>0</v>
      </c>
      <c r="W26" s="133">
        <f>ROUND(([2]!HsGetValue("FCC","Scenario#"&amp;$B$2,"Years#"&amp;$B$4,"Period#"&amp;$B$3,"View#"&amp;$B$10,"Consolidation#"&amp;$B$13,"Data Source#"&amp;$B$11,"Intercompany#"&amp;$B$14,"Movement#"&amp;$B$12,"Custom1#"&amp;$B$6,"Custom2#"&amp;$B$7,"Custom3#"&amp;$B$8,"Custom4#"&amp;$B$9,"Entity#"&amp;$B26,"Account#"&amp;$W$15)+[2]!HsGetValue("FCC","Scenario#"&amp;$B$2,"Years#"&amp;$B$4,"Period#"&amp;$B$3,"View#"&amp;$B$10,"Consolidation#"&amp;$B$13,"Data Source#"&amp;$B$11,"Intercompany#"&amp;$B$14,"Movement#"&amp;$B$12,"Custom1#"&amp;$B$6,"Custom2#"&amp;$B$7,"Custom3#"&amp;$B$8,"Custom4#"&amp;$B$9,"Entity#"&amp;$B26,"Account#"&amp;$W$16)),2)</f>
        <v>0</v>
      </c>
    </row>
    <row r="27" spans="1:23">
      <c r="A27" s="132" t="s">
        <v>420</v>
      </c>
      <c r="B27" s="132" t="s">
        <v>291</v>
      </c>
      <c r="C27" s="33">
        <v>41100</v>
      </c>
      <c r="D27" s="33" t="s">
        <v>158</v>
      </c>
      <c r="E27" t="s">
        <v>54</v>
      </c>
      <c r="F27" s="229">
        <f t="shared" si="0"/>
        <v>3144771.69</v>
      </c>
      <c r="G27" s="147" t="s">
        <v>736</v>
      </c>
      <c r="H27" s="133">
        <f>ROUND(([2]!HsGetValue("FCC","Scenario#"&amp;$B$2,"Years#"&amp;$B$4,"Period#"&amp;$B$3,"View#"&amp;$B$10,"Consolidation#"&amp;$B$13,"Data Source#"&amp;$B$11,"Intercompany#"&amp;$B$14,"Movement#"&amp;$B$12,"Custom1#"&amp;$B$6,"Custom2#"&amp;$B$7,"Custom3#"&amp;$B$8,"Custom4#"&amp;$B$9,"Entity#"&amp;$B27,"Account#"&amp;$H$15)+[2]!HsGetValue("FCC","Scenario#"&amp;$B$2,"Years#"&amp;$B$4,"Period#"&amp;$B$3,"View#"&amp;$B$10,"Consolidation#"&amp;$B$13,"Data Source#"&amp;$B$11,"Intercompany#"&amp;$B$14,"Movement#"&amp;$B$12,"Custom1#"&amp;$B$6,"Custom2#"&amp;$B$7,"Custom3#"&amp;$B$8,"Custom4#"&amp;$B$9,"Entity#"&amp;$B27,"Account#"&amp;$H$16)),2)</f>
        <v>3054427.44</v>
      </c>
      <c r="I27" s="133">
        <f>ROUND(([2]!HsGetValue("FCC","Scenario#"&amp;$B$2,"Years#"&amp;$B$4,"Period#"&amp;$B$3,"View#"&amp;$B$10,"Consolidation#"&amp;$B$13,"Data Source#"&amp;$B$11,"Intercompany#"&amp;$B$14,"Movement#"&amp;$B$12,"Custom1#"&amp;$B$6,"Custom2#"&amp;$B$7,"Custom3#"&amp;$B$8,"Custom4#"&amp;$B$9,"Entity#"&amp;$B27,"Account#"&amp;$I$15)+[2]!HsGetValue("FCC","Scenario#"&amp;$B$2,"Years#"&amp;$B$4,"Period#"&amp;$B$3,"View#"&amp;$B$10,"Consolidation#"&amp;$B$13,"Data Source#"&amp;$B$11,"Intercompany#"&amp;$B$14,"Movement#"&amp;$B$12,"Custom1#"&amp;$B$6,"Custom2#"&amp;$B$7,"Custom3#"&amp;$B$8,"Custom4#"&amp;$B$9,"Entity#"&amp;$B27,"Account#"&amp;$I$16)+[2]!HsGetValue("FCC","Scenario#"&amp;$B$2,"Years#"&amp;$B$4,"Period#"&amp;$B$3,"View#"&amp;$B$10,"Consolidation#"&amp;$B$13,"Data Source#"&amp;$B$11,"Intercompany#"&amp;$B$14,"Movement#"&amp;$B$12,"Custom1#"&amp;$B$6,"Custom2#"&amp;$B$7,"Custom3#"&amp;$B$8,"Custom4#"&amp;$B$9,"Entity#"&amp;$B27,"Account#"&amp;$I$17)),2)</f>
        <v>0</v>
      </c>
      <c r="J27" s="133">
        <f>ROUND(([2]!HsGetValue("FCC","Scenario#"&amp;$B$2,"Years#"&amp;$B$4,"Period#"&amp;$B$3,"View#"&amp;$B$10,"Consolidation#"&amp;$B$13,"Data Source#"&amp;$B$11,"Intercompany#"&amp;$B$14,"Movement#"&amp;$B$12,"Custom1#"&amp;$B$6,"Custom2#"&amp;$B$7,"Custom3#"&amp;$B$8,"Custom4#"&amp;$B$9,"Entity#"&amp;$B27,"Account#"&amp;$J$15)+[2]!HsGetValue("FCC","Scenario#"&amp;$B$2,"Years#"&amp;$B$4,"Period#"&amp;$B$3,"View#"&amp;$B$10,"Consolidation#"&amp;$B$13,"Data Source#"&amp;$B$11,"Intercompany#"&amp;$B$14,"Movement#"&amp;$B$12,"Custom1#"&amp;$B$6,"Custom2#"&amp;$B$7,"Custom3#"&amp;$B$8,"Custom4#"&amp;$B$9,"Entity#"&amp;$B27,"Account#"&amp;$J$16)),2)</f>
        <v>0</v>
      </c>
      <c r="K27" s="133">
        <f>ROUND(([2]!HsGetValue("FCC","Scenario#"&amp;$B$2,"Years#"&amp;$B$4,"Period#"&amp;$B$3,"View#"&amp;$B$10,"Consolidation#"&amp;$B$13,"Data Source#"&amp;$B$11,"Intercompany#"&amp;$B$14,"Movement#"&amp;$B$12,"Custom1#"&amp;$B$6,"Custom2#"&amp;$B$7,"Custom3#"&amp;$B$8,"Custom4#"&amp;$B$9,"Entity#"&amp;$B27,"Account#"&amp;$K$15)+[2]!HsGetValue("FCC","Scenario#"&amp;$B$2,"Years#"&amp;$B$4,"Period#"&amp;$B$3,"View#"&amp;$B$10,"Consolidation#"&amp;$B$13,"Data Source#"&amp;$B$11,"Intercompany#"&amp;$B$14,"Movement#"&amp;$B$12,"Custom1#"&amp;$B$6,"Custom2#"&amp;$B$7,"Custom3#"&amp;$B$8,"Custom4#"&amp;$B$9,"Entity#"&amp;$B27,"Account#"&amp;$K$16)+[2]!HsGetValue("FCC","Scenario#"&amp;$B$2,"Years#"&amp;$B$4,"Period#"&amp;$B$3,"View#"&amp;$B$10,"Consolidation#"&amp;$B$13,"Data Source#"&amp;$B$11,"Intercompany#"&amp;$B$14,"Movement#"&amp;$B$12,"Custom1#"&amp;$B$6,"Custom2#"&amp;$B$7,"Custom3#"&amp;$B$8,"Custom4#"&amp;$B$9,"Entity#"&amp;$B27,"Account#"&amp;$K$17)+[2]!HsGetValue("FCC","Scenario#"&amp;$B$2,"Years#"&amp;$B$4,"Period#"&amp;$B$3,"View#"&amp;$B$10,"Consolidation#"&amp;$B$13,"Data Source#"&amp;$B$11,"Intercompany#"&amp;$B$14,"Movement#"&amp;$B$12,"Custom1#"&amp;$B$6,"Custom2#"&amp;$B$7,"Custom3#"&amp;$B$8,"Custom4#"&amp;$B$9,"Entity#"&amp;$B27,"Account#"&amp;$K$18)),2)</f>
        <v>90344.25</v>
      </c>
      <c r="L27" s="133">
        <f>ROUND(([2]!HsGetValue("FCC","Scenario#"&amp;$B$2,"Years#"&amp;$B$4,"Period#"&amp;$B$3,"View#"&amp;$B$10,"Consolidation#"&amp;$B$13,"Data Source#"&amp;$B$11,"Intercompany#"&amp;$B$14,"Movement#"&amp;$B$12,"Custom1#"&amp;$B$6,"Custom2#"&amp;$B$7,"Custom3#"&amp;$B$8,"Custom4#"&amp;$B$9,"Entity#"&amp;$B27,"Account#"&amp;$L$15)+[2]!HsGetValue("FCC","Scenario#"&amp;$B$2,"Years#"&amp;$B$4,"Period#"&amp;$B$3,"View#"&amp;$B$10,"Consolidation#"&amp;$B$13,"Data Source#"&amp;$B$11,"Intercompany#"&amp;$B$14,"Movement#"&amp;$B$12,"Custom1#"&amp;$B$6,"Custom2#"&amp;$B$7,"Custom3#"&amp;$B$8,"Custom4#"&amp;$B$9,"Entity#"&amp;$B27,"Account#"&amp;$L$16)),2)</f>
        <v>0</v>
      </c>
      <c r="M27" s="231">
        <f>ROUND(([2]!HsGetValue("FCC","Scenario#"&amp;$B$2,"Years#"&amp;$B$4,"Period#"&amp;$B$3,"View#"&amp;$B$10,"Consolidation#"&amp;$B$13,"Data Source#"&amp;$B$11,"Intercompany#"&amp;$B$14,"Movement#"&amp;$B$12,"Custom1#"&amp;$B$6,"Custom2#"&amp;$B$7,"Custom3#"&amp;$B$8,"Custom4#"&amp;$B$9,"Entity#"&amp;$B27,"Account#"&amp;$M$15)+[2]!HsGetValue("FCC","Scenario#"&amp;$B$2,"Years#"&amp;$B$4,"Period#"&amp;$B$3,"View#"&amp;$B$10,"Consolidation#"&amp;$B$13,"Data Source#"&amp;$B$11,"Intercompany#"&amp;$B$14,"Movement#"&amp;$B$12,"Custom1#"&amp;$B$6,"Custom2#"&amp;$B$7,"Custom3#"&amp;$B$8,"Custom4#"&amp;$B$9,"Entity#"&amp;$B27,"Account#"&amp;$M$16)+[2]!HsGetValue("FCC","Scenario#"&amp;$B$2,"Years#"&amp;$B$4,"Period#"&amp;$B$3,"View#"&amp;$B$10,"Consolidation#"&amp;$B$13,"Data Source#"&amp;$B$11,"Intercompany#"&amp;$B$14,"Movement#"&amp;$B$12,"Custom1#"&amp;$B$6,"Custom2#"&amp;$B$7,"Custom3#"&amp;$B$8,"Custom4#"&amp;$B$9,"Entity#"&amp;$B27,"Account#"&amp;$M$17)),2)</f>
        <v>0</v>
      </c>
      <c r="N27" s="133">
        <f>ROUND(([2]!HsGetValue("FCC","Scenario#"&amp;$B$2,"Years#"&amp;$B$4,"Period#"&amp;$B$3,"View#"&amp;$B$10,"Consolidation#"&amp;$B$13,"Data Source#"&amp;$B$11,"Intercompany#"&amp;$B$14,"Movement#"&amp;$B$12,"Custom1#"&amp;$B$6,"Custom2#"&amp;$B$7,"Custom3#"&amp;$B$8,"Custom4#"&amp;$B$9,"Entity#"&amp;$B27,"Account#"&amp;$N$15)+[2]!HsGetValue("FCC","Scenario#"&amp;$B$2,"Years#"&amp;$B$4,"Period#"&amp;$B$3,"View#"&amp;$B$10,"Consolidation#"&amp;$B$13,"Data Source#"&amp;$B$11,"Intercompany#"&amp;$B$14,"Movement#"&amp;$B$12,"Custom1#"&amp;$B$6,"Custom2#"&amp;$B$7,"Custom3#"&amp;$B$8,"Custom4#"&amp;$B$9,"Entity#"&amp;$B27,"Account#"&amp;$N$16)),2)</f>
        <v>0</v>
      </c>
      <c r="O27" s="133">
        <f>ROUND(([2]!HsGetValue("FCC","Scenario#"&amp;$B$2,"Years#"&amp;$B$4,"Period#"&amp;$B$3,"View#"&amp;$B$10,"Consolidation#"&amp;$B$13,"Data Source#"&amp;$B$11,"Intercompany#"&amp;$B$14,"Movement#"&amp;$B$12,"Custom1#"&amp;$B$6,"Custom2#"&amp;$B$7,"Custom3#"&amp;$B$8,"Custom4#"&amp;$B$9,"Entity#"&amp;$B27,"Account#"&amp;$O$15)+[2]!HsGetValue("FCC","Scenario#"&amp;$B$2,"Years#"&amp;$B$4,"Period#"&amp;$B$3,"View#"&amp;$B$10,"Consolidation#"&amp;$B$13,"Data Source#"&amp;$B$11,"Intercompany#"&amp;$B$14,"Movement#"&amp;$B$12,"Custom1#"&amp;$B$6,"Custom2#"&amp;$B$7,"Custom3#"&amp;$B$8,"Custom4#"&amp;$B$9,"Entity#"&amp;$B27,"Account#"&amp;$O$16)),2)</f>
        <v>0</v>
      </c>
      <c r="P27" s="133">
        <f>ROUND(([2]!HsGetValue("FCC","Scenario#"&amp;$B$2,"Years#"&amp;$B$4,"Period#"&amp;$B$3,"View#"&amp;$B$10,"Consolidation#"&amp;$B$13,"Data Source#"&amp;$B$11,"Intercompany#"&amp;$B$14,"Movement#"&amp;$B$12,"Custom1#"&amp;$B$6,"Custom2#"&amp;$B$7,"Custom3#"&amp;$B$8,"Custom4#"&amp;$B$9,"Entity#"&amp;$B27,"Account#"&amp;$P$15)+[2]!HsGetValue("FCC","Scenario#"&amp;$B$2,"Years#"&amp;$B$4,"Period#"&amp;$B$3,"View#"&amp;$B$10,"Consolidation#"&amp;$B$13,"Data Source#"&amp;$B$11,"Intercompany#"&amp;$B$14,"Movement#"&amp;$B$12,"Custom1#"&amp;$B$6,"Custom2#"&amp;$B$7,"Custom3#"&amp;$B$8,"Custom4#"&amp;$B$9,"Entity#"&amp;$B27,"Account#"&amp;$P$16)),2)</f>
        <v>0</v>
      </c>
      <c r="Q27" s="133">
        <f>ROUND(([2]!HsGetValue("FCC","Scenario#"&amp;$B$2,"Years#"&amp;$B$4,"Period#"&amp;$B$3,"View#"&amp;$B$10,"Consolidation#"&amp;$B$13,"Data Source#"&amp;$B$11,"Intercompany#"&amp;$B$14,"Movement#"&amp;$B$12,"Custom1#"&amp;$B$6,"Custom2#"&amp;$B$7,"Custom3#"&amp;$B$8,"Custom4#"&amp;$B$9,"Entity#"&amp;$B27,"Account#"&amp;$Q$15)),2)</f>
        <v>0</v>
      </c>
      <c r="R27" s="133">
        <f>ROUND(([2]!HsGetValue("FCC","Scenario#"&amp;$B$2,"Years#"&amp;$B$4,"Period#"&amp;$B$3,"View#"&amp;$B$10,"Consolidation#"&amp;$B$13,"Data Source#"&amp;$B$11,"Intercompany#"&amp;$B$14,"Movement#"&amp;$B$12,"Custom1#"&amp;$B$6,"Custom2#"&amp;$B$7,"Custom3#"&amp;$B$8,"Custom4#"&amp;$B$9,"Entity#"&amp;$B27,"Account#"&amp;$R$15)),2)</f>
        <v>0</v>
      </c>
      <c r="S27" s="133">
        <f>ROUND(([2]!HsGetValue("FCC","Scenario#"&amp;$B$2,"Years#"&amp;$B$4,"Period#"&amp;$B$3,"View#"&amp;$B$10,"Consolidation#"&amp;$B$13,"Data Source#"&amp;$B$11,"Intercompany#"&amp;$B$14,"Movement#"&amp;$B$12,"Custom1#"&amp;$B$6,"Custom2#"&amp;$B$7,"Custom3#"&amp;$B$8,"Custom4#"&amp;$B$9,"Entity#"&amp;$B27,"Account#"&amp;$S$15)),2)</f>
        <v>0</v>
      </c>
      <c r="T27" s="133"/>
      <c r="U27" s="133">
        <f>ROUND(([2]!HsGetValue("FCC","Scenario#"&amp;$B$2,"Years#"&amp;$B$4,"Period#"&amp;$B$3,"View#"&amp;$B$10,"Consolidation#"&amp;$B$13,"Data Source#"&amp;$B$11,"Intercompany#"&amp;$B$14,"Movement#"&amp;$B$12,"Custom1#"&amp;$B$6,"Custom2#"&amp;$B$7,"Custom3#"&amp;$B$8,"Custom4#"&amp;$B$9,"Entity#"&amp;$B27,"Account#"&amp;$U$15)),2)</f>
        <v>0</v>
      </c>
      <c r="V27" s="133">
        <f>ROUND(([2]!HsGetValue("FCC","Scenario#"&amp;$B$2,"Years#"&amp;$B$4,"Period#"&amp;$B$3,"View#"&amp;$B$10,"Consolidation#"&amp;$B$13,"Data Source#"&amp;$B$11,"Intercompany#"&amp;$B$14,"Movement#"&amp;$B$12,"Custom1#"&amp;$B$6,"Custom2#"&amp;$B$7,"Custom3#"&amp;$B$8,"Custom4#"&amp;$B$9,"Entity#"&amp;$B27,"Account#"&amp;$V$15)),2)</f>
        <v>0</v>
      </c>
      <c r="W27" s="133">
        <f>ROUND(([2]!HsGetValue("FCC","Scenario#"&amp;$B$2,"Years#"&amp;$B$4,"Period#"&amp;$B$3,"View#"&amp;$B$10,"Consolidation#"&amp;$B$13,"Data Source#"&amp;$B$11,"Intercompany#"&amp;$B$14,"Movement#"&amp;$B$12,"Custom1#"&amp;$B$6,"Custom2#"&amp;$B$7,"Custom3#"&amp;$B$8,"Custom4#"&amp;$B$9,"Entity#"&amp;$B27,"Account#"&amp;$W$15)+[2]!HsGetValue("FCC","Scenario#"&amp;$B$2,"Years#"&amp;$B$4,"Period#"&amp;$B$3,"View#"&amp;$B$10,"Consolidation#"&amp;$B$13,"Data Source#"&amp;$B$11,"Intercompany#"&amp;$B$14,"Movement#"&amp;$B$12,"Custom1#"&amp;$B$6,"Custom2#"&amp;$B$7,"Custom3#"&amp;$B$8,"Custom4#"&amp;$B$9,"Entity#"&amp;$B27,"Account#"&amp;$W$16)),2)</f>
        <v>0</v>
      </c>
    </row>
    <row r="28" spans="1:23">
      <c r="A28" s="132" t="s">
        <v>420</v>
      </c>
      <c r="B28" s="132" t="s">
        <v>292</v>
      </c>
      <c r="C28" s="33">
        <v>41400</v>
      </c>
      <c r="D28" s="33" t="s">
        <v>158</v>
      </c>
      <c r="E28" t="s">
        <v>55</v>
      </c>
      <c r="F28" s="229">
        <f t="shared" si="0"/>
        <v>9156134.9700000007</v>
      </c>
      <c r="G28" s="147" t="s">
        <v>736</v>
      </c>
      <c r="H28" s="133">
        <f>ROUND(([2]!HsGetValue("FCC","Scenario#"&amp;$B$2,"Years#"&amp;$B$4,"Period#"&amp;$B$3,"View#"&amp;$B$10,"Consolidation#"&amp;$B$13,"Data Source#"&amp;$B$11,"Intercompany#"&amp;$B$14,"Movement#"&amp;$B$12,"Custom1#"&amp;$B$6,"Custom2#"&amp;$B$7,"Custom3#"&amp;$B$8,"Custom4#"&amp;$B$9,"Entity#"&amp;$B28,"Account#"&amp;$H$15)+[2]!HsGetValue("FCC","Scenario#"&amp;$B$2,"Years#"&amp;$B$4,"Period#"&amp;$B$3,"View#"&amp;$B$10,"Consolidation#"&amp;$B$13,"Data Source#"&amp;$B$11,"Intercompany#"&amp;$B$14,"Movement#"&amp;$B$12,"Custom1#"&amp;$B$6,"Custom2#"&amp;$B$7,"Custom3#"&amp;$B$8,"Custom4#"&amp;$B$9,"Entity#"&amp;$B28,"Account#"&amp;$H$16)),2)</f>
        <v>9156134.9700000007</v>
      </c>
      <c r="I28" s="133">
        <f>ROUND(([2]!HsGetValue("FCC","Scenario#"&amp;$B$2,"Years#"&amp;$B$4,"Period#"&amp;$B$3,"View#"&amp;$B$10,"Consolidation#"&amp;$B$13,"Data Source#"&amp;$B$11,"Intercompany#"&amp;$B$14,"Movement#"&amp;$B$12,"Custom1#"&amp;$B$6,"Custom2#"&amp;$B$7,"Custom3#"&amp;$B$8,"Custom4#"&amp;$B$9,"Entity#"&amp;$B28,"Account#"&amp;$I$15)+[2]!HsGetValue("FCC","Scenario#"&amp;$B$2,"Years#"&amp;$B$4,"Period#"&amp;$B$3,"View#"&amp;$B$10,"Consolidation#"&amp;$B$13,"Data Source#"&amp;$B$11,"Intercompany#"&amp;$B$14,"Movement#"&amp;$B$12,"Custom1#"&amp;$B$6,"Custom2#"&amp;$B$7,"Custom3#"&amp;$B$8,"Custom4#"&amp;$B$9,"Entity#"&amp;$B28,"Account#"&amp;$I$16)+[2]!HsGetValue("FCC","Scenario#"&amp;$B$2,"Years#"&amp;$B$4,"Period#"&amp;$B$3,"View#"&amp;$B$10,"Consolidation#"&amp;$B$13,"Data Source#"&amp;$B$11,"Intercompany#"&amp;$B$14,"Movement#"&amp;$B$12,"Custom1#"&amp;$B$6,"Custom2#"&amp;$B$7,"Custom3#"&amp;$B$8,"Custom4#"&amp;$B$9,"Entity#"&amp;$B28,"Account#"&amp;$I$17)),2)</f>
        <v>0</v>
      </c>
      <c r="J28" s="133">
        <f>ROUND(([2]!HsGetValue("FCC","Scenario#"&amp;$B$2,"Years#"&amp;$B$4,"Period#"&amp;$B$3,"View#"&amp;$B$10,"Consolidation#"&amp;$B$13,"Data Source#"&amp;$B$11,"Intercompany#"&amp;$B$14,"Movement#"&amp;$B$12,"Custom1#"&amp;$B$6,"Custom2#"&amp;$B$7,"Custom3#"&amp;$B$8,"Custom4#"&amp;$B$9,"Entity#"&amp;$B28,"Account#"&amp;$J$15)+[2]!HsGetValue("FCC","Scenario#"&amp;$B$2,"Years#"&amp;$B$4,"Period#"&amp;$B$3,"View#"&amp;$B$10,"Consolidation#"&amp;$B$13,"Data Source#"&amp;$B$11,"Intercompany#"&amp;$B$14,"Movement#"&amp;$B$12,"Custom1#"&amp;$B$6,"Custom2#"&amp;$B$7,"Custom3#"&amp;$B$8,"Custom4#"&amp;$B$9,"Entity#"&amp;$B28,"Account#"&amp;$J$16)),2)</f>
        <v>0</v>
      </c>
      <c r="K28" s="133">
        <f>ROUND(([2]!HsGetValue("FCC","Scenario#"&amp;$B$2,"Years#"&amp;$B$4,"Period#"&amp;$B$3,"View#"&amp;$B$10,"Consolidation#"&amp;$B$13,"Data Source#"&amp;$B$11,"Intercompany#"&amp;$B$14,"Movement#"&amp;$B$12,"Custom1#"&amp;$B$6,"Custom2#"&amp;$B$7,"Custom3#"&amp;$B$8,"Custom4#"&amp;$B$9,"Entity#"&amp;$B28,"Account#"&amp;$K$15)+[2]!HsGetValue("FCC","Scenario#"&amp;$B$2,"Years#"&amp;$B$4,"Period#"&amp;$B$3,"View#"&amp;$B$10,"Consolidation#"&amp;$B$13,"Data Source#"&amp;$B$11,"Intercompany#"&amp;$B$14,"Movement#"&amp;$B$12,"Custom1#"&amp;$B$6,"Custom2#"&amp;$B$7,"Custom3#"&amp;$B$8,"Custom4#"&amp;$B$9,"Entity#"&amp;$B28,"Account#"&amp;$K$16)+[2]!HsGetValue("FCC","Scenario#"&amp;$B$2,"Years#"&amp;$B$4,"Period#"&amp;$B$3,"View#"&amp;$B$10,"Consolidation#"&amp;$B$13,"Data Source#"&amp;$B$11,"Intercompany#"&amp;$B$14,"Movement#"&amp;$B$12,"Custom1#"&amp;$B$6,"Custom2#"&amp;$B$7,"Custom3#"&amp;$B$8,"Custom4#"&amp;$B$9,"Entity#"&amp;$B28,"Account#"&amp;$K$17)+[2]!HsGetValue("FCC","Scenario#"&amp;$B$2,"Years#"&amp;$B$4,"Period#"&amp;$B$3,"View#"&amp;$B$10,"Consolidation#"&amp;$B$13,"Data Source#"&amp;$B$11,"Intercompany#"&amp;$B$14,"Movement#"&amp;$B$12,"Custom1#"&amp;$B$6,"Custom2#"&amp;$B$7,"Custom3#"&amp;$B$8,"Custom4#"&amp;$B$9,"Entity#"&amp;$B28,"Account#"&amp;$K$18)),2)</f>
        <v>0</v>
      </c>
      <c r="L28" s="133">
        <f>ROUND(([2]!HsGetValue("FCC","Scenario#"&amp;$B$2,"Years#"&amp;$B$4,"Period#"&amp;$B$3,"View#"&amp;$B$10,"Consolidation#"&amp;$B$13,"Data Source#"&amp;$B$11,"Intercompany#"&amp;$B$14,"Movement#"&amp;$B$12,"Custom1#"&amp;$B$6,"Custom2#"&amp;$B$7,"Custom3#"&amp;$B$8,"Custom4#"&amp;$B$9,"Entity#"&amp;$B28,"Account#"&amp;$L$15)+[2]!HsGetValue("FCC","Scenario#"&amp;$B$2,"Years#"&amp;$B$4,"Period#"&amp;$B$3,"View#"&amp;$B$10,"Consolidation#"&amp;$B$13,"Data Source#"&amp;$B$11,"Intercompany#"&amp;$B$14,"Movement#"&amp;$B$12,"Custom1#"&amp;$B$6,"Custom2#"&amp;$B$7,"Custom3#"&amp;$B$8,"Custom4#"&amp;$B$9,"Entity#"&amp;$B28,"Account#"&amp;$L$16)),2)</f>
        <v>0</v>
      </c>
      <c r="M28" s="231">
        <f>ROUND(([2]!HsGetValue("FCC","Scenario#"&amp;$B$2,"Years#"&amp;$B$4,"Period#"&amp;$B$3,"View#"&amp;$B$10,"Consolidation#"&amp;$B$13,"Data Source#"&amp;$B$11,"Intercompany#"&amp;$B$14,"Movement#"&amp;$B$12,"Custom1#"&amp;$B$6,"Custom2#"&amp;$B$7,"Custom3#"&amp;$B$8,"Custom4#"&amp;$B$9,"Entity#"&amp;$B28,"Account#"&amp;$M$15)+[2]!HsGetValue("FCC","Scenario#"&amp;$B$2,"Years#"&amp;$B$4,"Period#"&amp;$B$3,"View#"&amp;$B$10,"Consolidation#"&amp;$B$13,"Data Source#"&amp;$B$11,"Intercompany#"&amp;$B$14,"Movement#"&amp;$B$12,"Custom1#"&amp;$B$6,"Custom2#"&amp;$B$7,"Custom3#"&amp;$B$8,"Custom4#"&amp;$B$9,"Entity#"&amp;$B28,"Account#"&amp;$M$16)+[2]!HsGetValue("FCC","Scenario#"&amp;$B$2,"Years#"&amp;$B$4,"Period#"&amp;$B$3,"View#"&amp;$B$10,"Consolidation#"&amp;$B$13,"Data Source#"&amp;$B$11,"Intercompany#"&amp;$B$14,"Movement#"&amp;$B$12,"Custom1#"&amp;$B$6,"Custom2#"&amp;$B$7,"Custom3#"&amp;$B$8,"Custom4#"&amp;$B$9,"Entity#"&amp;$B28,"Account#"&amp;$M$17)),2)</f>
        <v>0</v>
      </c>
      <c r="N28" s="133">
        <f>ROUND(([2]!HsGetValue("FCC","Scenario#"&amp;$B$2,"Years#"&amp;$B$4,"Period#"&amp;$B$3,"View#"&amp;$B$10,"Consolidation#"&amp;$B$13,"Data Source#"&amp;$B$11,"Intercompany#"&amp;$B$14,"Movement#"&amp;$B$12,"Custom1#"&amp;$B$6,"Custom2#"&amp;$B$7,"Custom3#"&amp;$B$8,"Custom4#"&amp;$B$9,"Entity#"&amp;$B28,"Account#"&amp;$N$15)+[2]!HsGetValue("FCC","Scenario#"&amp;$B$2,"Years#"&amp;$B$4,"Period#"&amp;$B$3,"View#"&amp;$B$10,"Consolidation#"&amp;$B$13,"Data Source#"&amp;$B$11,"Intercompany#"&amp;$B$14,"Movement#"&amp;$B$12,"Custom1#"&amp;$B$6,"Custom2#"&amp;$B$7,"Custom3#"&amp;$B$8,"Custom4#"&amp;$B$9,"Entity#"&amp;$B28,"Account#"&amp;$N$16)),2)</f>
        <v>0</v>
      </c>
      <c r="O28" s="133">
        <f>ROUND(([2]!HsGetValue("FCC","Scenario#"&amp;$B$2,"Years#"&amp;$B$4,"Period#"&amp;$B$3,"View#"&amp;$B$10,"Consolidation#"&amp;$B$13,"Data Source#"&amp;$B$11,"Intercompany#"&amp;$B$14,"Movement#"&amp;$B$12,"Custom1#"&amp;$B$6,"Custom2#"&amp;$B$7,"Custom3#"&amp;$B$8,"Custom4#"&amp;$B$9,"Entity#"&amp;$B28,"Account#"&amp;$O$15)+[2]!HsGetValue("FCC","Scenario#"&amp;$B$2,"Years#"&amp;$B$4,"Period#"&amp;$B$3,"View#"&amp;$B$10,"Consolidation#"&amp;$B$13,"Data Source#"&amp;$B$11,"Intercompany#"&amp;$B$14,"Movement#"&amp;$B$12,"Custom1#"&amp;$B$6,"Custom2#"&amp;$B$7,"Custom3#"&amp;$B$8,"Custom4#"&amp;$B$9,"Entity#"&amp;$B28,"Account#"&amp;$O$16)),2)</f>
        <v>0</v>
      </c>
      <c r="P28" s="133">
        <f>ROUND(([2]!HsGetValue("FCC","Scenario#"&amp;$B$2,"Years#"&amp;$B$4,"Period#"&amp;$B$3,"View#"&amp;$B$10,"Consolidation#"&amp;$B$13,"Data Source#"&amp;$B$11,"Intercompany#"&amp;$B$14,"Movement#"&amp;$B$12,"Custom1#"&amp;$B$6,"Custom2#"&amp;$B$7,"Custom3#"&amp;$B$8,"Custom4#"&amp;$B$9,"Entity#"&amp;$B28,"Account#"&amp;$P$15)+[2]!HsGetValue("FCC","Scenario#"&amp;$B$2,"Years#"&amp;$B$4,"Period#"&amp;$B$3,"View#"&amp;$B$10,"Consolidation#"&amp;$B$13,"Data Source#"&amp;$B$11,"Intercompany#"&amp;$B$14,"Movement#"&amp;$B$12,"Custom1#"&amp;$B$6,"Custom2#"&amp;$B$7,"Custom3#"&amp;$B$8,"Custom4#"&amp;$B$9,"Entity#"&amp;$B28,"Account#"&amp;$P$16)),2)</f>
        <v>0</v>
      </c>
      <c r="Q28" s="133">
        <f>ROUND(([2]!HsGetValue("FCC","Scenario#"&amp;$B$2,"Years#"&amp;$B$4,"Period#"&amp;$B$3,"View#"&amp;$B$10,"Consolidation#"&amp;$B$13,"Data Source#"&amp;$B$11,"Intercompany#"&amp;$B$14,"Movement#"&amp;$B$12,"Custom1#"&amp;$B$6,"Custom2#"&amp;$B$7,"Custom3#"&amp;$B$8,"Custom4#"&amp;$B$9,"Entity#"&amp;$B28,"Account#"&amp;$Q$15)),2)</f>
        <v>0</v>
      </c>
      <c r="R28" s="133">
        <f>ROUND(([2]!HsGetValue("FCC","Scenario#"&amp;$B$2,"Years#"&amp;$B$4,"Period#"&amp;$B$3,"View#"&amp;$B$10,"Consolidation#"&amp;$B$13,"Data Source#"&amp;$B$11,"Intercompany#"&amp;$B$14,"Movement#"&amp;$B$12,"Custom1#"&amp;$B$6,"Custom2#"&amp;$B$7,"Custom3#"&amp;$B$8,"Custom4#"&amp;$B$9,"Entity#"&amp;$B28,"Account#"&amp;$R$15)),2)</f>
        <v>0</v>
      </c>
      <c r="S28" s="133">
        <f>ROUND(([2]!HsGetValue("FCC","Scenario#"&amp;$B$2,"Years#"&amp;$B$4,"Period#"&amp;$B$3,"View#"&amp;$B$10,"Consolidation#"&amp;$B$13,"Data Source#"&amp;$B$11,"Intercompany#"&amp;$B$14,"Movement#"&amp;$B$12,"Custom1#"&amp;$B$6,"Custom2#"&amp;$B$7,"Custom3#"&amp;$B$8,"Custom4#"&amp;$B$9,"Entity#"&amp;$B28,"Account#"&amp;$S$15)),2)</f>
        <v>0</v>
      </c>
      <c r="T28" s="133"/>
      <c r="U28" s="133">
        <f>ROUND(([2]!HsGetValue("FCC","Scenario#"&amp;$B$2,"Years#"&amp;$B$4,"Period#"&amp;$B$3,"View#"&amp;$B$10,"Consolidation#"&amp;$B$13,"Data Source#"&amp;$B$11,"Intercompany#"&amp;$B$14,"Movement#"&amp;$B$12,"Custom1#"&amp;$B$6,"Custom2#"&amp;$B$7,"Custom3#"&amp;$B$8,"Custom4#"&amp;$B$9,"Entity#"&amp;$B28,"Account#"&amp;$U$15)),2)</f>
        <v>0</v>
      </c>
      <c r="V28" s="133">
        <f>ROUND(([2]!HsGetValue("FCC","Scenario#"&amp;$B$2,"Years#"&amp;$B$4,"Period#"&amp;$B$3,"View#"&amp;$B$10,"Consolidation#"&amp;$B$13,"Data Source#"&amp;$B$11,"Intercompany#"&amp;$B$14,"Movement#"&amp;$B$12,"Custom1#"&amp;$B$6,"Custom2#"&amp;$B$7,"Custom3#"&amp;$B$8,"Custom4#"&amp;$B$9,"Entity#"&amp;$B28,"Account#"&amp;$V$15)),2)</f>
        <v>0</v>
      </c>
      <c r="W28" s="133">
        <f>ROUND(([2]!HsGetValue("FCC","Scenario#"&amp;$B$2,"Years#"&amp;$B$4,"Period#"&amp;$B$3,"View#"&amp;$B$10,"Consolidation#"&amp;$B$13,"Data Source#"&amp;$B$11,"Intercompany#"&amp;$B$14,"Movement#"&amp;$B$12,"Custom1#"&amp;$B$6,"Custom2#"&amp;$B$7,"Custom3#"&amp;$B$8,"Custom4#"&amp;$B$9,"Entity#"&amp;$B28,"Account#"&amp;$W$15)+[2]!HsGetValue("FCC","Scenario#"&amp;$B$2,"Years#"&amp;$B$4,"Period#"&amp;$B$3,"View#"&amp;$B$10,"Consolidation#"&amp;$B$13,"Data Source#"&amp;$B$11,"Intercompany#"&amp;$B$14,"Movement#"&amp;$B$12,"Custom1#"&amp;$B$6,"Custom2#"&amp;$B$7,"Custom3#"&amp;$B$8,"Custom4#"&amp;$B$9,"Entity#"&amp;$B28,"Account#"&amp;$W$16)),2)</f>
        <v>0</v>
      </c>
    </row>
    <row r="29" spans="1:23">
      <c r="A29" s="132" t="s">
        <v>420</v>
      </c>
      <c r="B29" s="132" t="s">
        <v>295</v>
      </c>
      <c r="C29" s="33">
        <v>41800</v>
      </c>
      <c r="D29" s="33" t="s">
        <v>158</v>
      </c>
      <c r="E29" t="s">
        <v>56</v>
      </c>
      <c r="F29" s="229">
        <f t="shared" si="0"/>
        <v>10539928.68</v>
      </c>
      <c r="G29" s="147" t="s">
        <v>736</v>
      </c>
      <c r="H29" s="133">
        <f>ROUND(([2]!HsGetValue("FCC","Scenario#"&amp;$B$2,"Years#"&amp;$B$4,"Period#"&amp;$B$3,"View#"&amp;$B$10,"Consolidation#"&amp;$B$13,"Data Source#"&amp;$B$11,"Intercompany#"&amp;$B$14,"Movement#"&amp;$B$12,"Custom1#"&amp;$B$6,"Custom2#"&amp;$B$7,"Custom3#"&amp;$B$8,"Custom4#"&amp;$B$9,"Entity#"&amp;$B29,"Account#"&amp;$H$15)+[2]!HsGetValue("FCC","Scenario#"&amp;$B$2,"Years#"&amp;$B$4,"Period#"&amp;$B$3,"View#"&amp;$B$10,"Consolidation#"&amp;$B$13,"Data Source#"&amp;$B$11,"Intercompany#"&amp;$B$14,"Movement#"&amp;$B$12,"Custom1#"&amp;$B$6,"Custom2#"&amp;$B$7,"Custom3#"&amp;$B$8,"Custom4#"&amp;$B$9,"Entity#"&amp;$B29,"Account#"&amp;$H$16)),2)</f>
        <v>10044023.67</v>
      </c>
      <c r="I29" s="133">
        <f>ROUND(([2]!HsGetValue("FCC","Scenario#"&amp;$B$2,"Years#"&amp;$B$4,"Period#"&amp;$B$3,"View#"&amp;$B$10,"Consolidation#"&amp;$B$13,"Data Source#"&amp;$B$11,"Intercompany#"&amp;$B$14,"Movement#"&amp;$B$12,"Custom1#"&amp;$B$6,"Custom2#"&amp;$B$7,"Custom3#"&amp;$B$8,"Custom4#"&amp;$B$9,"Entity#"&amp;$B29,"Account#"&amp;$I$15)+[2]!HsGetValue("FCC","Scenario#"&amp;$B$2,"Years#"&amp;$B$4,"Period#"&amp;$B$3,"View#"&amp;$B$10,"Consolidation#"&amp;$B$13,"Data Source#"&amp;$B$11,"Intercompany#"&amp;$B$14,"Movement#"&amp;$B$12,"Custom1#"&amp;$B$6,"Custom2#"&amp;$B$7,"Custom3#"&amp;$B$8,"Custom4#"&amp;$B$9,"Entity#"&amp;$B29,"Account#"&amp;$I$16)+[2]!HsGetValue("FCC","Scenario#"&amp;$B$2,"Years#"&amp;$B$4,"Period#"&amp;$B$3,"View#"&amp;$B$10,"Consolidation#"&amp;$B$13,"Data Source#"&amp;$B$11,"Intercompany#"&amp;$B$14,"Movement#"&amp;$B$12,"Custom1#"&amp;$B$6,"Custom2#"&amp;$B$7,"Custom3#"&amp;$B$8,"Custom4#"&amp;$B$9,"Entity#"&amp;$B29,"Account#"&amp;$I$17)),2)</f>
        <v>0</v>
      </c>
      <c r="J29" s="133">
        <f>ROUND(([2]!HsGetValue("FCC","Scenario#"&amp;$B$2,"Years#"&amp;$B$4,"Period#"&amp;$B$3,"View#"&amp;$B$10,"Consolidation#"&amp;$B$13,"Data Source#"&amp;$B$11,"Intercompany#"&amp;$B$14,"Movement#"&amp;$B$12,"Custom1#"&amp;$B$6,"Custom2#"&amp;$B$7,"Custom3#"&amp;$B$8,"Custom4#"&amp;$B$9,"Entity#"&amp;$B29,"Account#"&amp;$J$15)+[2]!HsGetValue("FCC","Scenario#"&amp;$B$2,"Years#"&amp;$B$4,"Period#"&amp;$B$3,"View#"&amp;$B$10,"Consolidation#"&amp;$B$13,"Data Source#"&amp;$B$11,"Intercompany#"&amp;$B$14,"Movement#"&amp;$B$12,"Custom1#"&amp;$B$6,"Custom2#"&amp;$B$7,"Custom3#"&amp;$B$8,"Custom4#"&amp;$B$9,"Entity#"&amp;$B29,"Account#"&amp;$J$16)),2)</f>
        <v>0</v>
      </c>
      <c r="K29" s="133">
        <f>ROUND(([2]!HsGetValue("FCC","Scenario#"&amp;$B$2,"Years#"&amp;$B$4,"Period#"&amp;$B$3,"View#"&amp;$B$10,"Consolidation#"&amp;$B$13,"Data Source#"&amp;$B$11,"Intercompany#"&amp;$B$14,"Movement#"&amp;$B$12,"Custom1#"&amp;$B$6,"Custom2#"&amp;$B$7,"Custom3#"&amp;$B$8,"Custom4#"&amp;$B$9,"Entity#"&amp;$B29,"Account#"&amp;$K$15)+[2]!HsGetValue("FCC","Scenario#"&amp;$B$2,"Years#"&amp;$B$4,"Period#"&amp;$B$3,"View#"&amp;$B$10,"Consolidation#"&amp;$B$13,"Data Source#"&amp;$B$11,"Intercompany#"&amp;$B$14,"Movement#"&amp;$B$12,"Custom1#"&amp;$B$6,"Custom2#"&amp;$B$7,"Custom3#"&amp;$B$8,"Custom4#"&amp;$B$9,"Entity#"&amp;$B29,"Account#"&amp;$K$16)+[2]!HsGetValue("FCC","Scenario#"&amp;$B$2,"Years#"&amp;$B$4,"Period#"&amp;$B$3,"View#"&amp;$B$10,"Consolidation#"&amp;$B$13,"Data Source#"&amp;$B$11,"Intercompany#"&amp;$B$14,"Movement#"&amp;$B$12,"Custom1#"&amp;$B$6,"Custom2#"&amp;$B$7,"Custom3#"&amp;$B$8,"Custom4#"&amp;$B$9,"Entity#"&amp;$B29,"Account#"&amp;$K$17)+[2]!HsGetValue("FCC","Scenario#"&amp;$B$2,"Years#"&amp;$B$4,"Period#"&amp;$B$3,"View#"&amp;$B$10,"Consolidation#"&amp;$B$13,"Data Source#"&amp;$B$11,"Intercompany#"&amp;$B$14,"Movement#"&amp;$B$12,"Custom1#"&amp;$B$6,"Custom2#"&amp;$B$7,"Custom3#"&amp;$B$8,"Custom4#"&amp;$B$9,"Entity#"&amp;$B29,"Account#"&amp;$K$18)),2)</f>
        <v>495905.01</v>
      </c>
      <c r="L29" s="133">
        <f>ROUND(([2]!HsGetValue("FCC","Scenario#"&amp;$B$2,"Years#"&amp;$B$4,"Period#"&amp;$B$3,"View#"&amp;$B$10,"Consolidation#"&amp;$B$13,"Data Source#"&amp;$B$11,"Intercompany#"&amp;$B$14,"Movement#"&amp;$B$12,"Custom1#"&amp;$B$6,"Custom2#"&amp;$B$7,"Custom3#"&amp;$B$8,"Custom4#"&amp;$B$9,"Entity#"&amp;$B29,"Account#"&amp;$L$15)+[2]!HsGetValue("FCC","Scenario#"&amp;$B$2,"Years#"&amp;$B$4,"Period#"&amp;$B$3,"View#"&amp;$B$10,"Consolidation#"&amp;$B$13,"Data Source#"&amp;$B$11,"Intercompany#"&amp;$B$14,"Movement#"&amp;$B$12,"Custom1#"&amp;$B$6,"Custom2#"&amp;$B$7,"Custom3#"&amp;$B$8,"Custom4#"&amp;$B$9,"Entity#"&amp;$B29,"Account#"&amp;$L$16)),2)</f>
        <v>0</v>
      </c>
      <c r="M29" s="231">
        <f>ROUND(([2]!HsGetValue("FCC","Scenario#"&amp;$B$2,"Years#"&amp;$B$4,"Period#"&amp;$B$3,"View#"&amp;$B$10,"Consolidation#"&amp;$B$13,"Data Source#"&amp;$B$11,"Intercompany#"&amp;$B$14,"Movement#"&amp;$B$12,"Custom1#"&amp;$B$6,"Custom2#"&amp;$B$7,"Custom3#"&amp;$B$8,"Custom4#"&amp;$B$9,"Entity#"&amp;$B29,"Account#"&amp;$M$15)+[2]!HsGetValue("FCC","Scenario#"&amp;$B$2,"Years#"&amp;$B$4,"Period#"&amp;$B$3,"View#"&amp;$B$10,"Consolidation#"&amp;$B$13,"Data Source#"&amp;$B$11,"Intercompany#"&amp;$B$14,"Movement#"&amp;$B$12,"Custom1#"&amp;$B$6,"Custom2#"&amp;$B$7,"Custom3#"&amp;$B$8,"Custom4#"&amp;$B$9,"Entity#"&amp;$B29,"Account#"&amp;$M$16)+[2]!HsGetValue("FCC","Scenario#"&amp;$B$2,"Years#"&amp;$B$4,"Period#"&amp;$B$3,"View#"&amp;$B$10,"Consolidation#"&amp;$B$13,"Data Source#"&amp;$B$11,"Intercompany#"&amp;$B$14,"Movement#"&amp;$B$12,"Custom1#"&amp;$B$6,"Custom2#"&amp;$B$7,"Custom3#"&amp;$B$8,"Custom4#"&amp;$B$9,"Entity#"&amp;$B29,"Account#"&amp;$M$17)),2)</f>
        <v>0</v>
      </c>
      <c r="N29" s="133">
        <f>ROUND(([2]!HsGetValue("FCC","Scenario#"&amp;$B$2,"Years#"&amp;$B$4,"Period#"&amp;$B$3,"View#"&amp;$B$10,"Consolidation#"&amp;$B$13,"Data Source#"&amp;$B$11,"Intercompany#"&amp;$B$14,"Movement#"&amp;$B$12,"Custom1#"&amp;$B$6,"Custom2#"&amp;$B$7,"Custom3#"&amp;$B$8,"Custom4#"&amp;$B$9,"Entity#"&amp;$B29,"Account#"&amp;$N$15)+[2]!HsGetValue("FCC","Scenario#"&amp;$B$2,"Years#"&amp;$B$4,"Period#"&amp;$B$3,"View#"&amp;$B$10,"Consolidation#"&amp;$B$13,"Data Source#"&amp;$B$11,"Intercompany#"&amp;$B$14,"Movement#"&amp;$B$12,"Custom1#"&amp;$B$6,"Custom2#"&amp;$B$7,"Custom3#"&amp;$B$8,"Custom4#"&amp;$B$9,"Entity#"&amp;$B29,"Account#"&amp;$N$16)),2)</f>
        <v>0</v>
      </c>
      <c r="O29" s="133">
        <f>ROUND(([2]!HsGetValue("FCC","Scenario#"&amp;$B$2,"Years#"&amp;$B$4,"Period#"&amp;$B$3,"View#"&amp;$B$10,"Consolidation#"&amp;$B$13,"Data Source#"&amp;$B$11,"Intercompany#"&amp;$B$14,"Movement#"&amp;$B$12,"Custom1#"&amp;$B$6,"Custom2#"&amp;$B$7,"Custom3#"&amp;$B$8,"Custom4#"&amp;$B$9,"Entity#"&amp;$B29,"Account#"&amp;$O$15)+[2]!HsGetValue("FCC","Scenario#"&amp;$B$2,"Years#"&amp;$B$4,"Period#"&amp;$B$3,"View#"&amp;$B$10,"Consolidation#"&amp;$B$13,"Data Source#"&amp;$B$11,"Intercompany#"&amp;$B$14,"Movement#"&amp;$B$12,"Custom1#"&amp;$B$6,"Custom2#"&amp;$B$7,"Custom3#"&amp;$B$8,"Custom4#"&amp;$B$9,"Entity#"&amp;$B29,"Account#"&amp;$O$16)),2)</f>
        <v>0</v>
      </c>
      <c r="P29" s="133">
        <f>ROUND(([2]!HsGetValue("FCC","Scenario#"&amp;$B$2,"Years#"&amp;$B$4,"Period#"&amp;$B$3,"View#"&amp;$B$10,"Consolidation#"&amp;$B$13,"Data Source#"&amp;$B$11,"Intercompany#"&amp;$B$14,"Movement#"&amp;$B$12,"Custom1#"&amp;$B$6,"Custom2#"&amp;$B$7,"Custom3#"&amp;$B$8,"Custom4#"&amp;$B$9,"Entity#"&amp;$B29,"Account#"&amp;$P$15)+[2]!HsGetValue("FCC","Scenario#"&amp;$B$2,"Years#"&amp;$B$4,"Period#"&amp;$B$3,"View#"&amp;$B$10,"Consolidation#"&amp;$B$13,"Data Source#"&amp;$B$11,"Intercompany#"&amp;$B$14,"Movement#"&amp;$B$12,"Custom1#"&amp;$B$6,"Custom2#"&amp;$B$7,"Custom3#"&amp;$B$8,"Custom4#"&amp;$B$9,"Entity#"&amp;$B29,"Account#"&amp;$P$16)),2)</f>
        <v>0</v>
      </c>
      <c r="Q29" s="133">
        <f>ROUND(([2]!HsGetValue("FCC","Scenario#"&amp;$B$2,"Years#"&amp;$B$4,"Period#"&amp;$B$3,"View#"&amp;$B$10,"Consolidation#"&amp;$B$13,"Data Source#"&amp;$B$11,"Intercompany#"&amp;$B$14,"Movement#"&amp;$B$12,"Custom1#"&amp;$B$6,"Custom2#"&amp;$B$7,"Custom3#"&amp;$B$8,"Custom4#"&amp;$B$9,"Entity#"&amp;$B29,"Account#"&amp;$Q$15)),2)</f>
        <v>0</v>
      </c>
      <c r="R29" s="133">
        <f>ROUND(([2]!HsGetValue("FCC","Scenario#"&amp;$B$2,"Years#"&amp;$B$4,"Period#"&amp;$B$3,"View#"&amp;$B$10,"Consolidation#"&amp;$B$13,"Data Source#"&amp;$B$11,"Intercompany#"&amp;$B$14,"Movement#"&amp;$B$12,"Custom1#"&amp;$B$6,"Custom2#"&amp;$B$7,"Custom3#"&amp;$B$8,"Custom4#"&amp;$B$9,"Entity#"&amp;$B29,"Account#"&amp;$R$15)),2)</f>
        <v>0</v>
      </c>
      <c r="S29" s="133">
        <f>ROUND(([2]!HsGetValue("FCC","Scenario#"&amp;$B$2,"Years#"&amp;$B$4,"Period#"&amp;$B$3,"View#"&amp;$B$10,"Consolidation#"&amp;$B$13,"Data Source#"&amp;$B$11,"Intercompany#"&amp;$B$14,"Movement#"&amp;$B$12,"Custom1#"&amp;$B$6,"Custom2#"&amp;$B$7,"Custom3#"&amp;$B$8,"Custom4#"&amp;$B$9,"Entity#"&amp;$B29,"Account#"&amp;$S$15)),2)</f>
        <v>0</v>
      </c>
      <c r="T29" s="133"/>
      <c r="U29" s="133">
        <f>ROUND(([2]!HsGetValue("FCC","Scenario#"&amp;$B$2,"Years#"&amp;$B$4,"Period#"&amp;$B$3,"View#"&amp;$B$10,"Consolidation#"&amp;$B$13,"Data Source#"&amp;$B$11,"Intercompany#"&amp;$B$14,"Movement#"&amp;$B$12,"Custom1#"&amp;$B$6,"Custom2#"&amp;$B$7,"Custom3#"&amp;$B$8,"Custom4#"&amp;$B$9,"Entity#"&amp;$B29,"Account#"&amp;$U$15)),2)</f>
        <v>0</v>
      </c>
      <c r="V29" s="133">
        <f>ROUND(([2]!HsGetValue("FCC","Scenario#"&amp;$B$2,"Years#"&amp;$B$4,"Period#"&amp;$B$3,"View#"&amp;$B$10,"Consolidation#"&amp;$B$13,"Data Source#"&amp;$B$11,"Intercompany#"&amp;$B$14,"Movement#"&amp;$B$12,"Custom1#"&amp;$B$6,"Custom2#"&amp;$B$7,"Custom3#"&amp;$B$8,"Custom4#"&amp;$B$9,"Entity#"&amp;$B29,"Account#"&amp;$V$15)),2)</f>
        <v>0</v>
      </c>
      <c r="W29" s="133">
        <f>ROUND(([2]!HsGetValue("FCC","Scenario#"&amp;$B$2,"Years#"&amp;$B$4,"Period#"&amp;$B$3,"View#"&amp;$B$10,"Consolidation#"&amp;$B$13,"Data Source#"&amp;$B$11,"Intercompany#"&amp;$B$14,"Movement#"&amp;$B$12,"Custom1#"&amp;$B$6,"Custom2#"&amp;$B$7,"Custom3#"&amp;$B$8,"Custom4#"&amp;$B$9,"Entity#"&amp;$B29,"Account#"&amp;$W$15)+[2]!HsGetValue("FCC","Scenario#"&amp;$B$2,"Years#"&amp;$B$4,"Period#"&amp;$B$3,"View#"&amp;$B$10,"Consolidation#"&amp;$B$13,"Data Source#"&amp;$B$11,"Intercompany#"&amp;$B$14,"Movement#"&amp;$B$12,"Custom1#"&amp;$B$6,"Custom2#"&amp;$B$7,"Custom3#"&amp;$B$8,"Custom4#"&amp;$B$9,"Entity#"&amp;$B29,"Account#"&amp;$W$16)),2)</f>
        <v>0</v>
      </c>
    </row>
    <row r="30" spans="1:23" ht="15" customHeight="1">
      <c r="A30" s="132" t="s">
        <v>420</v>
      </c>
      <c r="B30" s="132" t="s">
        <v>296</v>
      </c>
      <c r="C30" s="33" t="s">
        <v>234</v>
      </c>
      <c r="D30" s="33" t="s">
        <v>158</v>
      </c>
      <c r="E30" t="s">
        <v>162</v>
      </c>
      <c r="F30" s="229">
        <f t="shared" si="0"/>
        <v>5991382.9400000013</v>
      </c>
      <c r="G30" s="133">
        <f>ROUND(([2]!HsGetValue("FCC","Scenario#"&amp;$B$2,"Years#"&amp;$B$4,"Period#"&amp;$B$3,"View#"&amp;$B$10,"Consolidation#"&amp;$B$13,"Data Source#"&amp;B$11,"Intercompany#"&amp;$B$14,"Movement#"&amp;$B$12,"Custom1#"&amp;$B$6,"Custom2#"&amp;$B$7,"Custom3#"&amp;$B$8,"Custom4#"&amp;$B$9,"Entity#"&amp;$B30,"Account#"&amp;$G$15)+[2]!HsGetValue("FCC","Scenario#"&amp;$B$2,"Years#"&amp;$B$4,"Period#"&amp;$B$3,"View#"&amp;$B$10,"Consolidation#"&amp;$B$13,"Data Source#"&amp;B$11,"Intercompany#"&amp;$B$14,"Movement#"&amp;$B$12,"Custom1#"&amp;$B$6,"Custom2#"&amp;$B$7,"Custom3#"&amp;$B$8,"Custom4#"&amp;$B$9,"Entity#"&amp;$B30,"Account#"&amp;$G$16)),2)</f>
        <v>5991382.9400000004</v>
      </c>
      <c r="H30" s="133">
        <f>ROUND(([2]!HsGetValue("FCC","Scenario#"&amp;$B$2,"Years#"&amp;$B$4,"Period#"&amp;$B$3,"View#"&amp;$B$10,"Consolidation#"&amp;$B$13,"Data Source#"&amp;$B$11,"Intercompany#"&amp;$B$14,"Movement#"&amp;$B$12,"Custom1#"&amp;$B$6,"Custom2#"&amp;$B$7,"Custom3#"&amp;$B$8,"Custom4#"&amp;$B$9,"Entity#"&amp;$B30,"Account#"&amp;$H$15)+[2]!HsGetValue("FCC","Scenario#"&amp;$B$2,"Years#"&amp;$B$4,"Period#"&amp;$B$3,"View#"&amp;$B$10,"Consolidation#"&amp;$B$13,"Data Source#"&amp;$B$11,"Intercompany#"&amp;$B$14,"Movement#"&amp;$B$12,"Custom1#"&amp;$B$6,"Custom2#"&amp;$B$7,"Custom3#"&amp;$B$8,"Custom4#"&amp;$B$9,"Entity#"&amp;$B30,"Account#"&amp;$H$16)),2)</f>
        <v>5991382.9400000004</v>
      </c>
      <c r="I30" s="133">
        <f>ROUND(([2]!HsGetValue("FCC","Scenario#"&amp;$B$2,"Years#"&amp;$B$4,"Period#"&amp;$B$3,"View#"&amp;$B$10,"Consolidation#"&amp;$B$13,"Data Source#"&amp;$B$11,"Intercompany#"&amp;$B$14,"Movement#"&amp;$B$12,"Custom1#"&amp;$B$6,"Custom2#"&amp;$B$7,"Custom3#"&amp;$B$8,"Custom4#"&amp;$B$9,"Entity#"&amp;$B30,"Account#"&amp;$I$15)+[2]!HsGetValue("FCC","Scenario#"&amp;$B$2,"Years#"&amp;$B$4,"Period#"&amp;$B$3,"View#"&amp;$B$10,"Consolidation#"&amp;$B$13,"Data Source#"&amp;$B$11,"Intercompany#"&amp;$B$14,"Movement#"&amp;$B$12,"Custom1#"&amp;$B$6,"Custom2#"&amp;$B$7,"Custom3#"&amp;$B$8,"Custom4#"&amp;$B$9,"Entity#"&amp;$B30,"Account#"&amp;$I$16)+[2]!HsGetValue("FCC","Scenario#"&amp;$B$2,"Years#"&amp;$B$4,"Period#"&amp;$B$3,"View#"&amp;$B$10,"Consolidation#"&amp;$B$13,"Data Source#"&amp;$B$11,"Intercompany#"&amp;$B$14,"Movement#"&amp;$B$12,"Custom1#"&amp;$B$6,"Custom2#"&amp;$B$7,"Custom3#"&amp;$B$8,"Custom4#"&amp;$B$9,"Entity#"&amp;$B30,"Account#"&amp;$I$17)),2)</f>
        <v>0</v>
      </c>
      <c r="J30" s="133">
        <f>ROUND(([2]!HsGetValue("FCC","Scenario#"&amp;$B$2,"Years#"&amp;$B$4,"Period#"&amp;$B$3,"View#"&amp;$B$10,"Consolidation#"&amp;$B$13,"Data Source#"&amp;$B$11,"Intercompany#"&amp;$B$14,"Movement#"&amp;$B$12,"Custom1#"&amp;$B$6,"Custom2#"&amp;$B$7,"Custom3#"&amp;$B$8,"Custom4#"&amp;$B$9,"Entity#"&amp;$B30,"Account#"&amp;$J$15)+[2]!HsGetValue("FCC","Scenario#"&amp;$B$2,"Years#"&amp;$B$4,"Period#"&amp;$B$3,"View#"&amp;$B$10,"Consolidation#"&amp;$B$13,"Data Source#"&amp;$B$11,"Intercompany#"&amp;$B$14,"Movement#"&amp;$B$12,"Custom1#"&amp;$B$6,"Custom2#"&amp;$B$7,"Custom3#"&amp;$B$8,"Custom4#"&amp;$B$9,"Entity#"&amp;$B30,"Account#"&amp;$J$16)),2)</f>
        <v>0</v>
      </c>
      <c r="K30" s="133">
        <f>ROUND(([2]!HsGetValue("FCC","Scenario#"&amp;$B$2,"Years#"&amp;$B$4,"Period#"&amp;$B$3,"View#"&amp;$B$10,"Consolidation#"&amp;$B$13,"Data Source#"&amp;$B$11,"Intercompany#"&amp;$B$14,"Movement#"&amp;$B$12,"Custom1#"&amp;$B$6,"Custom2#"&amp;$B$7,"Custom3#"&amp;$B$8,"Custom4#"&amp;$B$9,"Entity#"&amp;$B30,"Account#"&amp;$K$15)+[2]!HsGetValue("FCC","Scenario#"&amp;$B$2,"Years#"&amp;$B$4,"Period#"&amp;$B$3,"View#"&amp;$B$10,"Consolidation#"&amp;$B$13,"Data Source#"&amp;$B$11,"Intercompany#"&amp;$B$14,"Movement#"&amp;$B$12,"Custom1#"&amp;$B$6,"Custom2#"&amp;$B$7,"Custom3#"&amp;$B$8,"Custom4#"&amp;$B$9,"Entity#"&amp;$B30,"Account#"&amp;$K$16)+[2]!HsGetValue("FCC","Scenario#"&amp;$B$2,"Years#"&amp;$B$4,"Period#"&amp;$B$3,"View#"&amp;$B$10,"Consolidation#"&amp;$B$13,"Data Source#"&amp;$B$11,"Intercompany#"&amp;$B$14,"Movement#"&amp;$B$12,"Custom1#"&amp;$B$6,"Custom2#"&amp;$B$7,"Custom3#"&amp;$B$8,"Custom4#"&amp;$B$9,"Entity#"&amp;$B30,"Account#"&amp;$K$17)+[2]!HsGetValue("FCC","Scenario#"&amp;$B$2,"Years#"&amp;$B$4,"Period#"&amp;$B$3,"View#"&amp;$B$10,"Consolidation#"&amp;$B$13,"Data Source#"&amp;$B$11,"Intercompany#"&amp;$B$14,"Movement#"&amp;$B$12,"Custom1#"&amp;$B$6,"Custom2#"&amp;$B$7,"Custom3#"&amp;$B$8,"Custom4#"&amp;$B$9,"Entity#"&amp;$B30,"Account#"&amp;$K$18)),2)</f>
        <v>0</v>
      </c>
      <c r="L30" s="133">
        <f>ROUND(([2]!HsGetValue("FCC","Scenario#"&amp;$B$2,"Years#"&amp;$B$4,"Period#"&amp;$B$3,"View#"&amp;$B$10,"Consolidation#"&amp;$B$13,"Data Source#"&amp;$B$11,"Intercompany#"&amp;$B$14,"Movement#"&amp;$B$12,"Custom1#"&amp;$B$6,"Custom2#"&amp;$B$7,"Custom3#"&amp;$B$8,"Custom4#"&amp;$B$9,"Entity#"&amp;$B30,"Account#"&amp;$L$15)+[2]!HsGetValue("FCC","Scenario#"&amp;$B$2,"Years#"&amp;$B$4,"Period#"&amp;$B$3,"View#"&amp;$B$10,"Consolidation#"&amp;$B$13,"Data Source#"&amp;$B$11,"Intercompany#"&amp;$B$14,"Movement#"&amp;$B$12,"Custom1#"&amp;$B$6,"Custom2#"&amp;$B$7,"Custom3#"&amp;$B$8,"Custom4#"&amp;$B$9,"Entity#"&amp;$B30,"Account#"&amp;$L$16)),2)</f>
        <v>0</v>
      </c>
      <c r="M30" s="231">
        <f>ROUND(([2]!HsGetValue("FCC","Scenario#"&amp;$B$2,"Years#"&amp;$B$4,"Period#"&amp;$B$3,"View#"&amp;$B$10,"Consolidation#"&amp;$B$13,"Data Source#"&amp;$B$11,"Intercompany#"&amp;$B$14,"Movement#"&amp;$B$12,"Custom1#"&amp;$B$6,"Custom2#"&amp;$B$7,"Custom3#"&amp;$B$8,"Custom4#"&amp;$B$9,"Entity#"&amp;$B30,"Account#"&amp;$M$15)+[2]!HsGetValue("FCC","Scenario#"&amp;$B$2,"Years#"&amp;$B$4,"Period#"&amp;$B$3,"View#"&amp;$B$10,"Consolidation#"&amp;$B$13,"Data Source#"&amp;$B$11,"Intercompany#"&amp;$B$14,"Movement#"&amp;$B$12,"Custom1#"&amp;$B$6,"Custom2#"&amp;$B$7,"Custom3#"&amp;$B$8,"Custom4#"&amp;$B$9,"Entity#"&amp;$B30,"Account#"&amp;$M$16)+[2]!HsGetValue("FCC","Scenario#"&amp;$B$2,"Years#"&amp;$B$4,"Period#"&amp;$B$3,"View#"&amp;$B$10,"Consolidation#"&amp;$B$13,"Data Source#"&amp;$B$11,"Intercompany#"&amp;$B$14,"Movement#"&amp;$B$12,"Custom1#"&amp;$B$6,"Custom2#"&amp;$B$7,"Custom3#"&amp;$B$8,"Custom4#"&amp;$B$9,"Entity#"&amp;$B30,"Account#"&amp;$M$17)),2)</f>
        <v>0</v>
      </c>
      <c r="N30" s="133">
        <f>ROUND(([2]!HsGetValue("FCC","Scenario#"&amp;$B$2,"Years#"&amp;$B$4,"Period#"&amp;$B$3,"View#"&amp;$B$10,"Consolidation#"&amp;$B$13,"Data Source#"&amp;$B$11,"Intercompany#"&amp;$B$14,"Movement#"&amp;$B$12,"Custom1#"&amp;$B$6,"Custom2#"&amp;$B$7,"Custom3#"&amp;$B$8,"Custom4#"&amp;$B$9,"Entity#"&amp;$B30,"Account#"&amp;$N$15)+[2]!HsGetValue("FCC","Scenario#"&amp;$B$2,"Years#"&amp;$B$4,"Period#"&amp;$B$3,"View#"&amp;$B$10,"Consolidation#"&amp;$B$13,"Data Source#"&amp;$B$11,"Intercompany#"&amp;$B$14,"Movement#"&amp;$B$12,"Custom1#"&amp;$B$6,"Custom2#"&amp;$B$7,"Custom3#"&amp;$B$8,"Custom4#"&amp;$B$9,"Entity#"&amp;$B30,"Account#"&amp;$N$16)),2)</f>
        <v>0</v>
      </c>
      <c r="O30" s="133">
        <f>ROUND(([2]!HsGetValue("FCC","Scenario#"&amp;$B$2,"Years#"&amp;$B$4,"Period#"&amp;$B$3,"View#"&amp;$B$10,"Consolidation#"&amp;$B$13,"Data Source#"&amp;$B$11,"Intercompany#"&amp;$B$14,"Movement#"&amp;$B$12,"Custom1#"&amp;$B$6,"Custom2#"&amp;$B$7,"Custom3#"&amp;$B$8,"Custom4#"&amp;$B$9,"Entity#"&amp;$B30,"Account#"&amp;$O$15)+[2]!HsGetValue("FCC","Scenario#"&amp;$B$2,"Years#"&amp;$B$4,"Period#"&amp;$B$3,"View#"&amp;$B$10,"Consolidation#"&amp;$B$13,"Data Source#"&amp;$B$11,"Intercompany#"&amp;$B$14,"Movement#"&amp;$B$12,"Custom1#"&amp;$B$6,"Custom2#"&amp;$B$7,"Custom3#"&amp;$B$8,"Custom4#"&amp;$B$9,"Entity#"&amp;$B30,"Account#"&amp;$O$16)),2)</f>
        <v>0</v>
      </c>
      <c r="P30" s="133">
        <f>ROUND(([2]!HsGetValue("FCC","Scenario#"&amp;$B$2,"Years#"&amp;$B$4,"Period#"&amp;$B$3,"View#"&amp;$B$10,"Consolidation#"&amp;$B$13,"Data Source#"&amp;$B$11,"Intercompany#"&amp;$B$14,"Movement#"&amp;$B$12,"Custom1#"&amp;$B$6,"Custom2#"&amp;$B$7,"Custom3#"&amp;$B$8,"Custom4#"&amp;$B$9,"Entity#"&amp;$B30,"Account#"&amp;$P$15)+[2]!HsGetValue("FCC","Scenario#"&amp;$B$2,"Years#"&amp;$B$4,"Period#"&amp;$B$3,"View#"&amp;$B$10,"Consolidation#"&amp;$B$13,"Data Source#"&amp;$B$11,"Intercompany#"&amp;$B$14,"Movement#"&amp;$B$12,"Custom1#"&amp;$B$6,"Custom2#"&amp;$B$7,"Custom3#"&amp;$B$8,"Custom4#"&amp;$B$9,"Entity#"&amp;$B30,"Account#"&amp;$P$16)),2)</f>
        <v>0</v>
      </c>
      <c r="Q30" s="133">
        <f>ROUND(([2]!HsGetValue("FCC","Scenario#"&amp;$B$2,"Years#"&amp;$B$4,"Period#"&amp;$B$3,"View#"&amp;$B$10,"Consolidation#"&amp;$B$13,"Data Source#"&amp;$B$11,"Intercompany#"&amp;$B$14,"Movement#"&amp;$B$12,"Custom1#"&amp;$B$6,"Custom2#"&amp;$B$7,"Custom3#"&amp;$B$8,"Custom4#"&amp;$B$9,"Entity#"&amp;$B30,"Account#"&amp;$Q$15)),2)</f>
        <v>0</v>
      </c>
      <c r="R30" s="133">
        <f>ROUND(([2]!HsGetValue("FCC","Scenario#"&amp;$B$2,"Years#"&amp;$B$4,"Period#"&amp;$B$3,"View#"&amp;$B$10,"Consolidation#"&amp;$B$13,"Data Source#"&amp;$B$11,"Intercompany#"&amp;$B$14,"Movement#"&amp;$B$12,"Custom1#"&amp;$B$6,"Custom2#"&amp;$B$7,"Custom3#"&amp;$B$8,"Custom4#"&amp;$B$9,"Entity#"&amp;$B30,"Account#"&amp;$R$15)),2)</f>
        <v>0</v>
      </c>
      <c r="S30" s="133">
        <f>ROUND(([2]!HsGetValue("FCC","Scenario#"&amp;$B$2,"Years#"&amp;$B$4,"Period#"&amp;$B$3,"View#"&amp;$B$10,"Consolidation#"&amp;$B$13,"Data Source#"&amp;$B$11,"Intercompany#"&amp;$B$14,"Movement#"&amp;$B$12,"Custom1#"&amp;$B$6,"Custom2#"&amp;$B$7,"Custom3#"&amp;$B$8,"Custom4#"&amp;$B$9,"Entity#"&amp;$B30,"Account#"&amp;$S$15)),2)</f>
        <v>19709488.129999999</v>
      </c>
      <c r="T30" s="133"/>
      <c r="U30" s="133">
        <f>ROUND(([2]!HsGetValue("FCC","Scenario#"&amp;$B$2,"Years#"&amp;$B$4,"Period#"&amp;$B$3,"View#"&amp;$B$10,"Consolidation#"&amp;$B$13,"Data Source#"&amp;$B$11,"Intercompany#"&amp;$B$14,"Movement#"&amp;$B$12,"Custom1#"&amp;$B$6,"Custom2#"&amp;$B$7,"Custom3#"&amp;$B$8,"Custom4#"&amp;$B$9,"Entity#"&amp;$B30,"Account#"&amp;$U$15)),2)</f>
        <v>0</v>
      </c>
      <c r="V30" s="133">
        <f>ROUND(([2]!HsGetValue("FCC","Scenario#"&amp;$B$2,"Years#"&amp;$B$4,"Period#"&amp;$B$3,"View#"&amp;$B$10,"Consolidation#"&amp;$B$13,"Data Source#"&amp;$B$11,"Intercompany#"&amp;$B$14,"Movement#"&amp;$B$12,"Custom1#"&amp;$B$6,"Custom2#"&amp;$B$7,"Custom3#"&amp;$B$8,"Custom4#"&amp;$B$9,"Entity#"&amp;$B30,"Account#"&amp;$V$15)),2)</f>
        <v>0</v>
      </c>
      <c r="W30" s="133">
        <f>ROUND(([2]!HsGetValue("FCC","Scenario#"&amp;$B$2,"Years#"&amp;$B$4,"Period#"&amp;$B$3,"View#"&amp;$B$10,"Consolidation#"&amp;$B$13,"Data Source#"&amp;$B$11,"Intercompany#"&amp;$B$14,"Movement#"&amp;$B$12,"Custom1#"&amp;$B$6,"Custom2#"&amp;$B$7,"Custom3#"&amp;$B$8,"Custom4#"&amp;$B$9,"Entity#"&amp;$B30,"Account#"&amp;$W$15)+[2]!HsGetValue("FCC","Scenario#"&amp;$B$2,"Years#"&amp;$B$4,"Period#"&amp;$B$3,"View#"&amp;$B$10,"Consolidation#"&amp;$B$13,"Data Source#"&amp;$B$11,"Intercompany#"&amp;$B$14,"Movement#"&amp;$B$12,"Custom1#"&amp;$B$6,"Custom2#"&amp;$B$7,"Custom3#"&amp;$B$8,"Custom4#"&amp;$B$9,"Entity#"&amp;$B30,"Account#"&amp;$W$16)),2)</f>
        <v>0</v>
      </c>
    </row>
    <row r="31" spans="1:23">
      <c r="A31" s="132" t="s">
        <v>420</v>
      </c>
      <c r="B31" s="132" t="s">
        <v>297</v>
      </c>
      <c r="C31" s="33">
        <v>42000</v>
      </c>
      <c r="D31" s="33" t="s">
        <v>158</v>
      </c>
      <c r="E31" t="s">
        <v>57</v>
      </c>
      <c r="F31" s="229">
        <f t="shared" si="0"/>
        <v>4776802.3599999994</v>
      </c>
      <c r="G31" s="248">
        <v>251479.42</v>
      </c>
      <c r="H31" s="133">
        <f>ROUND(([2]!HsGetValue("FCC","Scenario#"&amp;$B$2,"Years#"&amp;$B$4,"Period#"&amp;$B$3,"View#"&amp;$B$10,"Consolidation#"&amp;$B$13,"Data Source#"&amp;$B$11,"Intercompany#"&amp;$B$14,"Movement#"&amp;$B$12,"Custom1#"&amp;$B$6,"Custom2#"&amp;$B$7,"Custom3#"&amp;$B$8,"Custom4#"&amp;$B$9,"Entity#"&amp;$B31,"Account#"&amp;$H$15)+[2]!HsGetValue("FCC","Scenario#"&amp;$B$2,"Years#"&amp;$B$4,"Period#"&amp;$B$3,"View#"&amp;$B$10,"Consolidation#"&amp;$B$13,"Data Source#"&amp;$B$11,"Intercompany#"&amp;$B$14,"Movement#"&amp;$B$12,"Custom1#"&amp;$B$6,"Custom2#"&amp;$B$7,"Custom3#"&amp;$B$8,"Custom4#"&amp;$B$9,"Entity#"&amp;$B31,"Account#"&amp;$H$16)),2)</f>
        <v>4521695.76</v>
      </c>
      <c r="I31" s="133">
        <f>ROUND(([2]!HsGetValue("FCC","Scenario#"&amp;$B$2,"Years#"&amp;$B$4,"Period#"&amp;$B$3,"View#"&amp;$B$10,"Consolidation#"&amp;$B$13,"Data Source#"&amp;$B$11,"Intercompany#"&amp;$B$14,"Movement#"&amp;$B$12,"Custom1#"&amp;$B$6,"Custom2#"&amp;$B$7,"Custom3#"&amp;$B$8,"Custom4#"&amp;$B$9,"Entity#"&amp;$B31,"Account#"&amp;$I$15)+[2]!HsGetValue("FCC","Scenario#"&amp;$B$2,"Years#"&amp;$B$4,"Period#"&amp;$B$3,"View#"&amp;$B$10,"Consolidation#"&amp;$B$13,"Data Source#"&amp;$B$11,"Intercompany#"&amp;$B$14,"Movement#"&amp;$B$12,"Custom1#"&amp;$B$6,"Custom2#"&amp;$B$7,"Custom3#"&amp;$B$8,"Custom4#"&amp;$B$9,"Entity#"&amp;$B31,"Account#"&amp;$I$16)+[2]!HsGetValue("FCC","Scenario#"&amp;$B$2,"Years#"&amp;$B$4,"Period#"&amp;$B$3,"View#"&amp;$B$10,"Consolidation#"&amp;$B$13,"Data Source#"&amp;$B$11,"Intercompany#"&amp;$B$14,"Movement#"&amp;$B$12,"Custom1#"&amp;$B$6,"Custom2#"&amp;$B$7,"Custom3#"&amp;$B$8,"Custom4#"&amp;$B$9,"Entity#"&amp;$B31,"Account#"&amp;$I$17)),2)</f>
        <v>0</v>
      </c>
      <c r="J31" s="133">
        <f>ROUND(([2]!HsGetValue("FCC","Scenario#"&amp;$B$2,"Years#"&amp;$B$4,"Period#"&amp;$B$3,"View#"&amp;$B$10,"Consolidation#"&amp;$B$13,"Data Source#"&amp;$B$11,"Intercompany#"&amp;$B$14,"Movement#"&amp;$B$12,"Custom1#"&amp;$B$6,"Custom2#"&amp;$B$7,"Custom3#"&amp;$B$8,"Custom4#"&amp;$B$9,"Entity#"&amp;$B31,"Account#"&amp;$J$15)+[2]!HsGetValue("FCC","Scenario#"&amp;$B$2,"Years#"&amp;$B$4,"Period#"&amp;$B$3,"View#"&amp;$B$10,"Consolidation#"&amp;$B$13,"Data Source#"&amp;$B$11,"Intercompany#"&amp;$B$14,"Movement#"&amp;$B$12,"Custom1#"&amp;$B$6,"Custom2#"&amp;$B$7,"Custom3#"&amp;$B$8,"Custom4#"&amp;$B$9,"Entity#"&amp;$B31,"Account#"&amp;$J$16)),2)</f>
        <v>0</v>
      </c>
      <c r="K31" s="133">
        <f>ROUND(([2]!HsGetValue("FCC","Scenario#"&amp;$B$2,"Years#"&amp;$B$4,"Period#"&amp;$B$3,"View#"&amp;$B$10,"Consolidation#"&amp;$B$13,"Data Source#"&amp;$B$11,"Intercompany#"&amp;$B$14,"Movement#"&amp;$B$12,"Custom1#"&amp;$B$6,"Custom2#"&amp;$B$7,"Custom3#"&amp;$B$8,"Custom4#"&amp;$B$9,"Entity#"&amp;$B31,"Account#"&amp;$K$15)+[2]!HsGetValue("FCC","Scenario#"&amp;$B$2,"Years#"&amp;$B$4,"Period#"&amp;$B$3,"View#"&amp;$B$10,"Consolidation#"&amp;$B$13,"Data Source#"&amp;$B$11,"Intercompany#"&amp;$B$14,"Movement#"&amp;$B$12,"Custom1#"&amp;$B$6,"Custom2#"&amp;$B$7,"Custom3#"&amp;$B$8,"Custom4#"&amp;$B$9,"Entity#"&amp;$B31,"Account#"&amp;$K$16)+[2]!HsGetValue("FCC","Scenario#"&amp;$B$2,"Years#"&amp;$B$4,"Period#"&amp;$B$3,"View#"&amp;$B$10,"Consolidation#"&amp;$B$13,"Data Source#"&amp;$B$11,"Intercompany#"&amp;$B$14,"Movement#"&amp;$B$12,"Custom1#"&amp;$B$6,"Custom2#"&amp;$B$7,"Custom3#"&amp;$B$8,"Custom4#"&amp;$B$9,"Entity#"&amp;$B31,"Account#"&amp;$K$17)+[2]!HsGetValue("FCC","Scenario#"&amp;$B$2,"Years#"&amp;$B$4,"Period#"&amp;$B$3,"View#"&amp;$B$10,"Consolidation#"&amp;$B$13,"Data Source#"&amp;$B$11,"Intercompany#"&amp;$B$14,"Movement#"&amp;$B$12,"Custom1#"&amp;$B$6,"Custom2#"&amp;$B$7,"Custom3#"&amp;$B$8,"Custom4#"&amp;$B$9,"Entity#"&amp;$B31,"Account#"&amp;$K$18)),2)</f>
        <v>255106.6</v>
      </c>
      <c r="L31" s="133">
        <f>ROUND(([2]!HsGetValue("FCC","Scenario#"&amp;$B$2,"Years#"&amp;$B$4,"Period#"&amp;$B$3,"View#"&amp;$B$10,"Consolidation#"&amp;$B$13,"Data Source#"&amp;$B$11,"Intercompany#"&amp;$B$14,"Movement#"&amp;$B$12,"Custom1#"&amp;$B$6,"Custom2#"&amp;$B$7,"Custom3#"&amp;$B$8,"Custom4#"&amp;$B$9,"Entity#"&amp;$B31,"Account#"&amp;$L$15)+[2]!HsGetValue("FCC","Scenario#"&amp;$B$2,"Years#"&amp;$B$4,"Period#"&amp;$B$3,"View#"&amp;$B$10,"Consolidation#"&amp;$B$13,"Data Source#"&amp;$B$11,"Intercompany#"&amp;$B$14,"Movement#"&amp;$B$12,"Custom1#"&amp;$B$6,"Custom2#"&amp;$B$7,"Custom3#"&amp;$B$8,"Custom4#"&amp;$B$9,"Entity#"&amp;$B31,"Account#"&amp;$L$16)),2)</f>
        <v>0</v>
      </c>
      <c r="M31" s="231">
        <f>ROUND(([2]!HsGetValue("FCC","Scenario#"&amp;$B$2,"Years#"&amp;$B$4,"Period#"&amp;$B$3,"View#"&amp;$B$10,"Consolidation#"&amp;$B$13,"Data Source#"&amp;$B$11,"Intercompany#"&amp;$B$14,"Movement#"&amp;$B$12,"Custom1#"&amp;$B$6,"Custom2#"&amp;$B$7,"Custom3#"&amp;$B$8,"Custom4#"&amp;$B$9,"Entity#"&amp;$B31,"Account#"&amp;$M$15)+[2]!HsGetValue("FCC","Scenario#"&amp;$B$2,"Years#"&amp;$B$4,"Period#"&amp;$B$3,"View#"&amp;$B$10,"Consolidation#"&amp;$B$13,"Data Source#"&amp;$B$11,"Intercompany#"&amp;$B$14,"Movement#"&amp;$B$12,"Custom1#"&amp;$B$6,"Custom2#"&amp;$B$7,"Custom3#"&amp;$B$8,"Custom4#"&amp;$B$9,"Entity#"&amp;$B31,"Account#"&amp;$M$16)+[2]!HsGetValue("FCC","Scenario#"&amp;$B$2,"Years#"&amp;$B$4,"Period#"&amp;$B$3,"View#"&amp;$B$10,"Consolidation#"&amp;$B$13,"Data Source#"&amp;$B$11,"Intercompany#"&amp;$B$14,"Movement#"&amp;$B$12,"Custom1#"&amp;$B$6,"Custom2#"&amp;$B$7,"Custom3#"&amp;$B$8,"Custom4#"&amp;$B$9,"Entity#"&amp;$B31,"Account#"&amp;$M$17)),2)</f>
        <v>0</v>
      </c>
      <c r="N31" s="133">
        <f>ROUND(([2]!HsGetValue("FCC","Scenario#"&amp;$B$2,"Years#"&amp;$B$4,"Period#"&amp;$B$3,"View#"&amp;$B$10,"Consolidation#"&amp;$B$13,"Data Source#"&amp;$B$11,"Intercompany#"&amp;$B$14,"Movement#"&amp;$B$12,"Custom1#"&amp;$B$6,"Custom2#"&amp;$B$7,"Custom3#"&amp;$B$8,"Custom4#"&amp;$B$9,"Entity#"&amp;$B31,"Account#"&amp;$N$15)+[2]!HsGetValue("FCC","Scenario#"&amp;$B$2,"Years#"&amp;$B$4,"Period#"&amp;$B$3,"View#"&amp;$B$10,"Consolidation#"&amp;$B$13,"Data Source#"&amp;$B$11,"Intercompany#"&amp;$B$14,"Movement#"&amp;$B$12,"Custom1#"&amp;$B$6,"Custom2#"&amp;$B$7,"Custom3#"&amp;$B$8,"Custom4#"&amp;$B$9,"Entity#"&amp;$B31,"Account#"&amp;$N$16)),2)</f>
        <v>0</v>
      </c>
      <c r="O31" s="133">
        <f>ROUND(([2]!HsGetValue("FCC","Scenario#"&amp;$B$2,"Years#"&amp;$B$4,"Period#"&amp;$B$3,"View#"&amp;$B$10,"Consolidation#"&amp;$B$13,"Data Source#"&amp;$B$11,"Intercompany#"&amp;$B$14,"Movement#"&amp;$B$12,"Custom1#"&amp;$B$6,"Custom2#"&amp;$B$7,"Custom3#"&amp;$B$8,"Custom4#"&amp;$B$9,"Entity#"&amp;$B31,"Account#"&amp;$O$15)+[2]!HsGetValue("FCC","Scenario#"&amp;$B$2,"Years#"&amp;$B$4,"Period#"&amp;$B$3,"View#"&amp;$B$10,"Consolidation#"&amp;$B$13,"Data Source#"&amp;$B$11,"Intercompany#"&amp;$B$14,"Movement#"&amp;$B$12,"Custom1#"&amp;$B$6,"Custom2#"&amp;$B$7,"Custom3#"&amp;$B$8,"Custom4#"&amp;$B$9,"Entity#"&amp;$B31,"Account#"&amp;$O$16)),2)</f>
        <v>0</v>
      </c>
      <c r="P31" s="133">
        <f>ROUND(([2]!HsGetValue("FCC","Scenario#"&amp;$B$2,"Years#"&amp;$B$4,"Period#"&amp;$B$3,"View#"&amp;$B$10,"Consolidation#"&amp;$B$13,"Data Source#"&amp;$B$11,"Intercompany#"&amp;$B$14,"Movement#"&amp;$B$12,"Custom1#"&amp;$B$6,"Custom2#"&amp;$B$7,"Custom3#"&amp;$B$8,"Custom4#"&amp;$B$9,"Entity#"&amp;$B31,"Account#"&amp;$P$15)+[2]!HsGetValue("FCC","Scenario#"&amp;$B$2,"Years#"&amp;$B$4,"Period#"&amp;$B$3,"View#"&amp;$B$10,"Consolidation#"&amp;$B$13,"Data Source#"&amp;$B$11,"Intercompany#"&amp;$B$14,"Movement#"&amp;$B$12,"Custom1#"&amp;$B$6,"Custom2#"&amp;$B$7,"Custom3#"&amp;$B$8,"Custom4#"&amp;$B$9,"Entity#"&amp;$B31,"Account#"&amp;$P$16)),2)</f>
        <v>0</v>
      </c>
      <c r="Q31" s="133">
        <f>ROUND(([2]!HsGetValue("FCC","Scenario#"&amp;$B$2,"Years#"&amp;$B$4,"Period#"&amp;$B$3,"View#"&amp;$B$10,"Consolidation#"&amp;$B$13,"Data Source#"&amp;$B$11,"Intercompany#"&amp;$B$14,"Movement#"&amp;$B$12,"Custom1#"&amp;$B$6,"Custom2#"&amp;$B$7,"Custom3#"&amp;$B$8,"Custom4#"&amp;$B$9,"Entity#"&amp;$B31,"Account#"&amp;$Q$15)),2)</f>
        <v>0</v>
      </c>
      <c r="R31" s="133">
        <f>ROUND(([2]!HsGetValue("FCC","Scenario#"&amp;$B$2,"Years#"&amp;$B$4,"Period#"&amp;$B$3,"View#"&amp;$B$10,"Consolidation#"&amp;$B$13,"Data Source#"&amp;$B$11,"Intercompany#"&amp;$B$14,"Movement#"&amp;$B$12,"Custom1#"&amp;$B$6,"Custom2#"&amp;$B$7,"Custom3#"&amp;$B$8,"Custom4#"&amp;$B$9,"Entity#"&amp;$B31,"Account#"&amp;$R$15)),2)</f>
        <v>0</v>
      </c>
      <c r="S31" s="133">
        <f>ROUND(([2]!HsGetValue("FCC","Scenario#"&amp;$B$2,"Years#"&amp;$B$4,"Period#"&amp;$B$3,"View#"&amp;$B$10,"Consolidation#"&amp;$B$13,"Data Source#"&amp;$B$11,"Intercompany#"&amp;$B$14,"Movement#"&amp;$B$12,"Custom1#"&amp;$B$6,"Custom2#"&amp;$B$7,"Custom3#"&amp;$B$8,"Custom4#"&amp;$B$9,"Entity#"&amp;$B31,"Account#"&amp;$S$15)),2)</f>
        <v>0</v>
      </c>
      <c r="T31" s="133"/>
      <c r="U31" s="133">
        <f>ROUND(([2]!HsGetValue("FCC","Scenario#"&amp;$B$2,"Years#"&amp;$B$4,"Period#"&amp;$B$3,"View#"&amp;$B$10,"Consolidation#"&amp;$B$13,"Data Source#"&amp;$B$11,"Intercompany#"&amp;$B$14,"Movement#"&amp;$B$12,"Custom1#"&amp;$B$6,"Custom2#"&amp;$B$7,"Custom3#"&amp;$B$8,"Custom4#"&amp;$B$9,"Entity#"&amp;$B31,"Account#"&amp;$U$15)),2)</f>
        <v>0</v>
      </c>
      <c r="V31" s="133">
        <f>ROUND(([2]!HsGetValue("FCC","Scenario#"&amp;$B$2,"Years#"&amp;$B$4,"Period#"&amp;$B$3,"View#"&amp;$B$10,"Consolidation#"&amp;$B$13,"Data Source#"&amp;$B$11,"Intercompany#"&amp;$B$14,"Movement#"&amp;$B$12,"Custom1#"&amp;$B$6,"Custom2#"&amp;$B$7,"Custom3#"&amp;$B$8,"Custom4#"&amp;$B$9,"Entity#"&amp;$B31,"Account#"&amp;$V$15)),2)</f>
        <v>0</v>
      </c>
      <c r="W31" s="133">
        <f>ROUND(([2]!HsGetValue("FCC","Scenario#"&amp;$B$2,"Years#"&amp;$B$4,"Period#"&amp;$B$3,"View#"&amp;$B$10,"Consolidation#"&amp;$B$13,"Data Source#"&amp;$B$11,"Intercompany#"&amp;$B$14,"Movement#"&amp;$B$12,"Custom1#"&amp;$B$6,"Custom2#"&amp;$B$7,"Custom3#"&amp;$B$8,"Custom4#"&amp;$B$9,"Entity#"&amp;$B31,"Account#"&amp;$W$15)+[2]!HsGetValue("FCC","Scenario#"&amp;$B$2,"Years#"&amp;$B$4,"Period#"&amp;$B$3,"View#"&amp;$B$10,"Consolidation#"&amp;$B$13,"Data Source#"&amp;$B$11,"Intercompany#"&amp;$B$14,"Movement#"&amp;$B$12,"Custom1#"&amp;$B$6,"Custom2#"&amp;$B$7,"Custom3#"&amp;$B$8,"Custom4#"&amp;$B$9,"Entity#"&amp;$B31,"Account#"&amp;$W$16)),2)</f>
        <v>0</v>
      </c>
    </row>
    <row r="32" spans="1:23">
      <c r="A32" s="132" t="s">
        <v>420</v>
      </c>
      <c r="B32" s="132" t="s">
        <v>298</v>
      </c>
      <c r="C32" s="33">
        <v>42200</v>
      </c>
      <c r="D32" s="33" t="s">
        <v>158</v>
      </c>
      <c r="E32" t="s">
        <v>58</v>
      </c>
      <c r="F32" s="229">
        <f t="shared" si="0"/>
        <v>3943865.0100000002</v>
      </c>
      <c r="G32" s="147" t="s">
        <v>736</v>
      </c>
      <c r="H32" s="133">
        <f>ROUND(([2]!HsGetValue("FCC","Scenario#"&amp;$B$2,"Years#"&amp;$B$4,"Period#"&amp;$B$3,"View#"&amp;$B$10,"Consolidation#"&amp;$B$13,"Data Source#"&amp;$B$11,"Intercompany#"&amp;$B$14,"Movement#"&amp;$B$12,"Custom1#"&amp;$B$6,"Custom2#"&amp;$B$7,"Custom3#"&amp;$B$8,"Custom4#"&amp;$B$9,"Entity#"&amp;$B32,"Account#"&amp;$H$15)+[2]!HsGetValue("FCC","Scenario#"&amp;$B$2,"Years#"&amp;$B$4,"Period#"&amp;$B$3,"View#"&amp;$B$10,"Consolidation#"&amp;$B$13,"Data Source#"&amp;$B$11,"Intercompany#"&amp;$B$14,"Movement#"&amp;$B$12,"Custom1#"&amp;$B$6,"Custom2#"&amp;$B$7,"Custom3#"&amp;$B$8,"Custom4#"&amp;$B$9,"Entity#"&amp;$B32,"Account#"&amp;$H$16)),2)</f>
        <v>3921395.45</v>
      </c>
      <c r="I32" s="133">
        <f>ROUND(([2]!HsGetValue("FCC","Scenario#"&amp;$B$2,"Years#"&amp;$B$4,"Period#"&amp;$B$3,"View#"&amp;$B$10,"Consolidation#"&amp;$B$13,"Data Source#"&amp;$B$11,"Intercompany#"&amp;$B$14,"Movement#"&amp;$B$12,"Custom1#"&amp;$B$6,"Custom2#"&amp;$B$7,"Custom3#"&amp;$B$8,"Custom4#"&amp;$B$9,"Entity#"&amp;$B32,"Account#"&amp;$I$15)+[2]!HsGetValue("FCC","Scenario#"&amp;$B$2,"Years#"&amp;$B$4,"Period#"&amp;$B$3,"View#"&amp;$B$10,"Consolidation#"&amp;$B$13,"Data Source#"&amp;$B$11,"Intercompany#"&amp;$B$14,"Movement#"&amp;$B$12,"Custom1#"&amp;$B$6,"Custom2#"&amp;$B$7,"Custom3#"&amp;$B$8,"Custom4#"&amp;$B$9,"Entity#"&amp;$B32,"Account#"&amp;$I$16)+[2]!HsGetValue("FCC","Scenario#"&amp;$B$2,"Years#"&amp;$B$4,"Period#"&amp;$B$3,"View#"&amp;$B$10,"Consolidation#"&amp;$B$13,"Data Source#"&amp;$B$11,"Intercompany#"&amp;$B$14,"Movement#"&amp;$B$12,"Custom1#"&amp;$B$6,"Custom2#"&amp;$B$7,"Custom3#"&amp;$B$8,"Custom4#"&amp;$B$9,"Entity#"&amp;$B32,"Account#"&amp;$I$17)),2)</f>
        <v>0</v>
      </c>
      <c r="J32" s="133">
        <f>ROUND(([2]!HsGetValue("FCC","Scenario#"&amp;$B$2,"Years#"&amp;$B$4,"Period#"&amp;$B$3,"View#"&amp;$B$10,"Consolidation#"&amp;$B$13,"Data Source#"&amp;$B$11,"Intercompany#"&amp;$B$14,"Movement#"&amp;$B$12,"Custom1#"&amp;$B$6,"Custom2#"&amp;$B$7,"Custom3#"&amp;$B$8,"Custom4#"&amp;$B$9,"Entity#"&amp;$B32,"Account#"&amp;$J$15)+[2]!HsGetValue("FCC","Scenario#"&amp;$B$2,"Years#"&amp;$B$4,"Period#"&amp;$B$3,"View#"&amp;$B$10,"Consolidation#"&amp;$B$13,"Data Source#"&amp;$B$11,"Intercompany#"&amp;$B$14,"Movement#"&amp;$B$12,"Custom1#"&amp;$B$6,"Custom2#"&amp;$B$7,"Custom3#"&amp;$B$8,"Custom4#"&amp;$B$9,"Entity#"&amp;$B32,"Account#"&amp;$J$16)),2)</f>
        <v>0</v>
      </c>
      <c r="K32" s="133">
        <f>ROUND(([2]!HsGetValue("FCC","Scenario#"&amp;$B$2,"Years#"&amp;$B$4,"Period#"&amp;$B$3,"View#"&amp;$B$10,"Consolidation#"&amp;$B$13,"Data Source#"&amp;$B$11,"Intercompany#"&amp;$B$14,"Movement#"&amp;$B$12,"Custom1#"&amp;$B$6,"Custom2#"&amp;$B$7,"Custom3#"&amp;$B$8,"Custom4#"&amp;$B$9,"Entity#"&amp;$B32,"Account#"&amp;$K$15)+[2]!HsGetValue("FCC","Scenario#"&amp;$B$2,"Years#"&amp;$B$4,"Period#"&amp;$B$3,"View#"&amp;$B$10,"Consolidation#"&amp;$B$13,"Data Source#"&amp;$B$11,"Intercompany#"&amp;$B$14,"Movement#"&amp;$B$12,"Custom1#"&amp;$B$6,"Custom2#"&amp;$B$7,"Custom3#"&amp;$B$8,"Custom4#"&amp;$B$9,"Entity#"&amp;$B32,"Account#"&amp;$K$16)+[2]!HsGetValue("FCC","Scenario#"&amp;$B$2,"Years#"&amp;$B$4,"Period#"&amp;$B$3,"View#"&amp;$B$10,"Consolidation#"&amp;$B$13,"Data Source#"&amp;$B$11,"Intercompany#"&amp;$B$14,"Movement#"&amp;$B$12,"Custom1#"&amp;$B$6,"Custom2#"&amp;$B$7,"Custom3#"&amp;$B$8,"Custom4#"&amp;$B$9,"Entity#"&amp;$B32,"Account#"&amp;$K$17)+[2]!HsGetValue("FCC","Scenario#"&amp;$B$2,"Years#"&amp;$B$4,"Period#"&amp;$B$3,"View#"&amp;$B$10,"Consolidation#"&amp;$B$13,"Data Source#"&amp;$B$11,"Intercompany#"&amp;$B$14,"Movement#"&amp;$B$12,"Custom1#"&amp;$B$6,"Custom2#"&amp;$B$7,"Custom3#"&amp;$B$8,"Custom4#"&amp;$B$9,"Entity#"&amp;$B32,"Account#"&amp;$K$18)),2)</f>
        <v>22469.56</v>
      </c>
      <c r="L32" s="133">
        <f>ROUND(([2]!HsGetValue("FCC","Scenario#"&amp;$B$2,"Years#"&amp;$B$4,"Period#"&amp;$B$3,"View#"&amp;$B$10,"Consolidation#"&amp;$B$13,"Data Source#"&amp;$B$11,"Intercompany#"&amp;$B$14,"Movement#"&amp;$B$12,"Custom1#"&amp;$B$6,"Custom2#"&amp;$B$7,"Custom3#"&amp;$B$8,"Custom4#"&amp;$B$9,"Entity#"&amp;$B32,"Account#"&amp;$L$15)+[2]!HsGetValue("FCC","Scenario#"&amp;$B$2,"Years#"&amp;$B$4,"Period#"&amp;$B$3,"View#"&amp;$B$10,"Consolidation#"&amp;$B$13,"Data Source#"&amp;$B$11,"Intercompany#"&amp;$B$14,"Movement#"&amp;$B$12,"Custom1#"&amp;$B$6,"Custom2#"&amp;$B$7,"Custom3#"&amp;$B$8,"Custom4#"&amp;$B$9,"Entity#"&amp;$B32,"Account#"&amp;$L$16)),2)</f>
        <v>0</v>
      </c>
      <c r="M32" s="231">
        <f>ROUND(([2]!HsGetValue("FCC","Scenario#"&amp;$B$2,"Years#"&amp;$B$4,"Period#"&amp;$B$3,"View#"&amp;$B$10,"Consolidation#"&amp;$B$13,"Data Source#"&amp;$B$11,"Intercompany#"&amp;$B$14,"Movement#"&amp;$B$12,"Custom1#"&amp;$B$6,"Custom2#"&amp;$B$7,"Custom3#"&amp;$B$8,"Custom4#"&amp;$B$9,"Entity#"&amp;$B32,"Account#"&amp;$M$15)+[2]!HsGetValue("FCC","Scenario#"&amp;$B$2,"Years#"&amp;$B$4,"Period#"&amp;$B$3,"View#"&amp;$B$10,"Consolidation#"&amp;$B$13,"Data Source#"&amp;$B$11,"Intercompany#"&amp;$B$14,"Movement#"&amp;$B$12,"Custom1#"&amp;$B$6,"Custom2#"&amp;$B$7,"Custom3#"&amp;$B$8,"Custom4#"&amp;$B$9,"Entity#"&amp;$B32,"Account#"&amp;$M$16)+[2]!HsGetValue("FCC","Scenario#"&amp;$B$2,"Years#"&amp;$B$4,"Period#"&amp;$B$3,"View#"&amp;$B$10,"Consolidation#"&amp;$B$13,"Data Source#"&amp;$B$11,"Intercompany#"&amp;$B$14,"Movement#"&amp;$B$12,"Custom1#"&amp;$B$6,"Custom2#"&amp;$B$7,"Custom3#"&amp;$B$8,"Custom4#"&amp;$B$9,"Entity#"&amp;$B32,"Account#"&amp;$M$17)),2)</f>
        <v>0</v>
      </c>
      <c r="N32" s="133">
        <f>ROUND(([2]!HsGetValue("FCC","Scenario#"&amp;$B$2,"Years#"&amp;$B$4,"Period#"&amp;$B$3,"View#"&amp;$B$10,"Consolidation#"&amp;$B$13,"Data Source#"&amp;$B$11,"Intercompany#"&amp;$B$14,"Movement#"&amp;$B$12,"Custom1#"&amp;$B$6,"Custom2#"&amp;$B$7,"Custom3#"&amp;$B$8,"Custom4#"&amp;$B$9,"Entity#"&amp;$B32,"Account#"&amp;$N$15)+[2]!HsGetValue("FCC","Scenario#"&amp;$B$2,"Years#"&amp;$B$4,"Period#"&amp;$B$3,"View#"&amp;$B$10,"Consolidation#"&amp;$B$13,"Data Source#"&amp;$B$11,"Intercompany#"&amp;$B$14,"Movement#"&amp;$B$12,"Custom1#"&amp;$B$6,"Custom2#"&amp;$B$7,"Custom3#"&amp;$B$8,"Custom4#"&amp;$B$9,"Entity#"&amp;$B32,"Account#"&amp;$N$16)),2)</f>
        <v>0</v>
      </c>
      <c r="O32" s="133">
        <f>ROUND(([2]!HsGetValue("FCC","Scenario#"&amp;$B$2,"Years#"&amp;$B$4,"Period#"&amp;$B$3,"View#"&amp;$B$10,"Consolidation#"&amp;$B$13,"Data Source#"&amp;$B$11,"Intercompany#"&amp;$B$14,"Movement#"&amp;$B$12,"Custom1#"&amp;$B$6,"Custom2#"&amp;$B$7,"Custom3#"&amp;$B$8,"Custom4#"&amp;$B$9,"Entity#"&amp;$B32,"Account#"&amp;$O$15)+[2]!HsGetValue("FCC","Scenario#"&amp;$B$2,"Years#"&amp;$B$4,"Period#"&amp;$B$3,"View#"&amp;$B$10,"Consolidation#"&amp;$B$13,"Data Source#"&amp;$B$11,"Intercompany#"&amp;$B$14,"Movement#"&amp;$B$12,"Custom1#"&amp;$B$6,"Custom2#"&amp;$B$7,"Custom3#"&amp;$B$8,"Custom4#"&amp;$B$9,"Entity#"&amp;$B32,"Account#"&amp;$O$16)),2)</f>
        <v>0</v>
      </c>
      <c r="P32" s="133">
        <f>ROUND(([2]!HsGetValue("FCC","Scenario#"&amp;$B$2,"Years#"&amp;$B$4,"Period#"&amp;$B$3,"View#"&amp;$B$10,"Consolidation#"&amp;$B$13,"Data Source#"&amp;$B$11,"Intercompany#"&amp;$B$14,"Movement#"&amp;$B$12,"Custom1#"&amp;$B$6,"Custom2#"&amp;$B$7,"Custom3#"&amp;$B$8,"Custom4#"&amp;$B$9,"Entity#"&amp;$B32,"Account#"&amp;$P$15)+[2]!HsGetValue("FCC","Scenario#"&amp;$B$2,"Years#"&amp;$B$4,"Period#"&amp;$B$3,"View#"&amp;$B$10,"Consolidation#"&amp;$B$13,"Data Source#"&amp;$B$11,"Intercompany#"&amp;$B$14,"Movement#"&amp;$B$12,"Custom1#"&amp;$B$6,"Custom2#"&amp;$B$7,"Custom3#"&amp;$B$8,"Custom4#"&amp;$B$9,"Entity#"&amp;$B32,"Account#"&amp;$P$16)),2)</f>
        <v>0</v>
      </c>
      <c r="Q32" s="133">
        <f>ROUND(([2]!HsGetValue("FCC","Scenario#"&amp;$B$2,"Years#"&amp;$B$4,"Period#"&amp;$B$3,"View#"&amp;$B$10,"Consolidation#"&amp;$B$13,"Data Source#"&amp;$B$11,"Intercompany#"&amp;$B$14,"Movement#"&amp;$B$12,"Custom1#"&amp;$B$6,"Custom2#"&amp;$B$7,"Custom3#"&amp;$B$8,"Custom4#"&amp;$B$9,"Entity#"&amp;$B32,"Account#"&amp;$Q$15)),2)</f>
        <v>0</v>
      </c>
      <c r="R32" s="133">
        <f>ROUND(([2]!HsGetValue("FCC","Scenario#"&amp;$B$2,"Years#"&amp;$B$4,"Period#"&amp;$B$3,"View#"&amp;$B$10,"Consolidation#"&amp;$B$13,"Data Source#"&amp;$B$11,"Intercompany#"&amp;$B$14,"Movement#"&amp;$B$12,"Custom1#"&amp;$B$6,"Custom2#"&amp;$B$7,"Custom3#"&amp;$B$8,"Custom4#"&amp;$B$9,"Entity#"&amp;$B32,"Account#"&amp;$R$15)),2)</f>
        <v>0</v>
      </c>
      <c r="S32" s="133">
        <f>ROUND(([2]!HsGetValue("FCC","Scenario#"&amp;$B$2,"Years#"&amp;$B$4,"Period#"&amp;$B$3,"View#"&amp;$B$10,"Consolidation#"&amp;$B$13,"Data Source#"&amp;$B$11,"Intercompany#"&amp;$B$14,"Movement#"&amp;$B$12,"Custom1#"&amp;$B$6,"Custom2#"&amp;$B$7,"Custom3#"&amp;$B$8,"Custom4#"&amp;$B$9,"Entity#"&amp;$B32,"Account#"&amp;$S$15)),2)</f>
        <v>0</v>
      </c>
      <c r="T32" s="133"/>
      <c r="U32" s="133">
        <f>ROUND(([2]!HsGetValue("FCC","Scenario#"&amp;$B$2,"Years#"&amp;$B$4,"Period#"&amp;$B$3,"View#"&amp;$B$10,"Consolidation#"&amp;$B$13,"Data Source#"&amp;$B$11,"Intercompany#"&amp;$B$14,"Movement#"&amp;$B$12,"Custom1#"&amp;$B$6,"Custom2#"&amp;$B$7,"Custom3#"&amp;$B$8,"Custom4#"&amp;$B$9,"Entity#"&amp;$B32,"Account#"&amp;$U$15)),2)</f>
        <v>0</v>
      </c>
      <c r="V32" s="133">
        <f>ROUND(([2]!HsGetValue("FCC","Scenario#"&amp;$B$2,"Years#"&amp;$B$4,"Period#"&amp;$B$3,"View#"&amp;$B$10,"Consolidation#"&amp;$B$13,"Data Source#"&amp;$B$11,"Intercompany#"&amp;$B$14,"Movement#"&amp;$B$12,"Custom1#"&amp;$B$6,"Custom2#"&amp;$B$7,"Custom3#"&amp;$B$8,"Custom4#"&amp;$B$9,"Entity#"&amp;$B32,"Account#"&amp;$V$15)),2)</f>
        <v>0</v>
      </c>
      <c r="W32" s="133">
        <f>ROUND(([2]!HsGetValue("FCC","Scenario#"&amp;$B$2,"Years#"&amp;$B$4,"Period#"&amp;$B$3,"View#"&amp;$B$10,"Consolidation#"&amp;$B$13,"Data Source#"&amp;$B$11,"Intercompany#"&amp;$B$14,"Movement#"&amp;$B$12,"Custom1#"&amp;$B$6,"Custom2#"&amp;$B$7,"Custom3#"&amp;$B$8,"Custom4#"&amp;$B$9,"Entity#"&amp;$B32,"Account#"&amp;$W$15)+[2]!HsGetValue("FCC","Scenario#"&amp;$B$2,"Years#"&amp;$B$4,"Period#"&amp;$B$3,"View#"&amp;$B$10,"Consolidation#"&amp;$B$13,"Data Source#"&amp;$B$11,"Intercompany#"&amp;$B$14,"Movement#"&amp;$B$12,"Custom1#"&amp;$B$6,"Custom2#"&amp;$B$7,"Custom3#"&amp;$B$8,"Custom4#"&amp;$B$9,"Entity#"&amp;$B32,"Account#"&amp;$W$16)),2)</f>
        <v>0</v>
      </c>
    </row>
    <row r="33" spans="1:23">
      <c r="A33" s="132" t="s">
        <v>420</v>
      </c>
      <c r="B33" s="132" t="s">
        <v>299</v>
      </c>
      <c r="C33" s="33">
        <v>42700</v>
      </c>
      <c r="D33" s="33" t="s">
        <v>158</v>
      </c>
      <c r="E33" t="s">
        <v>59</v>
      </c>
      <c r="F33" s="229">
        <f t="shared" si="0"/>
        <v>88750076.760000005</v>
      </c>
      <c r="G33" s="147" t="s">
        <v>736</v>
      </c>
      <c r="H33" s="133">
        <f>ROUND(([2]!HsGetValue("FCC","Scenario#"&amp;$B$2,"Years#"&amp;$B$4,"Period#"&amp;$B$3,"View#"&amp;$B$10,"Consolidation#"&amp;$B$13,"Data Source#"&amp;$B$11,"Intercompany#"&amp;$B$14,"Movement#"&amp;$B$12,"Custom1#"&amp;$B$6,"Custom2#"&amp;$B$7,"Custom3#"&amp;$B$8,"Custom4#"&amp;$B$9,"Entity#"&amp;$B33,"Account#"&amp;$H$15)+[2]!HsGetValue("FCC","Scenario#"&amp;$B$2,"Years#"&amp;$B$4,"Period#"&amp;$B$3,"View#"&amp;$B$10,"Consolidation#"&amp;$B$13,"Data Source#"&amp;$B$11,"Intercompany#"&amp;$B$14,"Movement#"&amp;$B$12,"Custom1#"&amp;$B$6,"Custom2#"&amp;$B$7,"Custom3#"&amp;$B$8,"Custom4#"&amp;$B$9,"Entity#"&amp;$B33,"Account#"&amp;$H$16)),2)</f>
        <v>53326940.520000003</v>
      </c>
      <c r="I33" s="133">
        <f>ROUND(([2]!HsGetValue("FCC","Scenario#"&amp;$B$2,"Years#"&amp;$B$4,"Period#"&amp;$B$3,"View#"&amp;$B$10,"Consolidation#"&amp;$B$13,"Data Source#"&amp;$B$11,"Intercompany#"&amp;$B$14,"Movement#"&amp;$B$12,"Custom1#"&amp;$B$6,"Custom2#"&amp;$B$7,"Custom3#"&amp;$B$8,"Custom4#"&amp;$B$9,"Entity#"&amp;$B33,"Account#"&amp;$I$15)+[2]!HsGetValue("FCC","Scenario#"&amp;$B$2,"Years#"&amp;$B$4,"Period#"&amp;$B$3,"View#"&amp;$B$10,"Consolidation#"&amp;$B$13,"Data Source#"&amp;$B$11,"Intercompany#"&amp;$B$14,"Movement#"&amp;$B$12,"Custom1#"&amp;$B$6,"Custom2#"&amp;$B$7,"Custom3#"&amp;$B$8,"Custom4#"&amp;$B$9,"Entity#"&amp;$B33,"Account#"&amp;$I$16)+[2]!HsGetValue("FCC","Scenario#"&amp;$B$2,"Years#"&amp;$B$4,"Period#"&amp;$B$3,"View#"&amp;$B$10,"Consolidation#"&amp;$B$13,"Data Source#"&amp;$B$11,"Intercompany#"&amp;$B$14,"Movement#"&amp;$B$12,"Custom1#"&amp;$B$6,"Custom2#"&amp;$B$7,"Custom3#"&amp;$B$8,"Custom4#"&amp;$B$9,"Entity#"&amp;$B33,"Account#"&amp;$I$17)),2)</f>
        <v>0</v>
      </c>
      <c r="J33" s="133">
        <f>ROUND(([2]!HsGetValue("FCC","Scenario#"&amp;$B$2,"Years#"&amp;$B$4,"Period#"&amp;$B$3,"View#"&amp;$B$10,"Consolidation#"&amp;$B$13,"Data Source#"&amp;$B$11,"Intercompany#"&amp;$B$14,"Movement#"&amp;$B$12,"Custom1#"&amp;$B$6,"Custom2#"&amp;$B$7,"Custom3#"&amp;$B$8,"Custom4#"&amp;$B$9,"Entity#"&amp;$B33,"Account#"&amp;$J$15)+[2]!HsGetValue("FCC","Scenario#"&amp;$B$2,"Years#"&amp;$B$4,"Period#"&amp;$B$3,"View#"&amp;$B$10,"Consolidation#"&amp;$B$13,"Data Source#"&amp;$B$11,"Intercompany#"&amp;$B$14,"Movement#"&amp;$B$12,"Custom1#"&amp;$B$6,"Custom2#"&amp;$B$7,"Custom3#"&amp;$B$8,"Custom4#"&amp;$B$9,"Entity#"&amp;$B33,"Account#"&amp;$J$16)),2)</f>
        <v>0</v>
      </c>
      <c r="K33" s="133">
        <f>ROUND(([2]!HsGetValue("FCC","Scenario#"&amp;$B$2,"Years#"&amp;$B$4,"Period#"&amp;$B$3,"View#"&amp;$B$10,"Consolidation#"&amp;$B$13,"Data Source#"&amp;$B$11,"Intercompany#"&amp;$B$14,"Movement#"&amp;$B$12,"Custom1#"&amp;$B$6,"Custom2#"&amp;$B$7,"Custom3#"&amp;$B$8,"Custom4#"&amp;$B$9,"Entity#"&amp;$B33,"Account#"&amp;$K$15)+[2]!HsGetValue("FCC","Scenario#"&amp;$B$2,"Years#"&amp;$B$4,"Period#"&amp;$B$3,"View#"&amp;$B$10,"Consolidation#"&amp;$B$13,"Data Source#"&amp;$B$11,"Intercompany#"&amp;$B$14,"Movement#"&amp;$B$12,"Custom1#"&amp;$B$6,"Custom2#"&amp;$B$7,"Custom3#"&amp;$B$8,"Custom4#"&amp;$B$9,"Entity#"&amp;$B33,"Account#"&amp;$K$16)+[2]!HsGetValue("FCC","Scenario#"&amp;$B$2,"Years#"&amp;$B$4,"Period#"&amp;$B$3,"View#"&amp;$B$10,"Consolidation#"&amp;$B$13,"Data Source#"&amp;$B$11,"Intercompany#"&amp;$B$14,"Movement#"&amp;$B$12,"Custom1#"&amp;$B$6,"Custom2#"&amp;$B$7,"Custom3#"&amp;$B$8,"Custom4#"&amp;$B$9,"Entity#"&amp;$B33,"Account#"&amp;$K$17)+[2]!HsGetValue("FCC","Scenario#"&amp;$B$2,"Years#"&amp;$B$4,"Period#"&amp;$B$3,"View#"&amp;$B$10,"Consolidation#"&amp;$B$13,"Data Source#"&amp;$B$11,"Intercompany#"&amp;$B$14,"Movement#"&amp;$B$12,"Custom1#"&amp;$B$6,"Custom2#"&amp;$B$7,"Custom3#"&amp;$B$8,"Custom4#"&amp;$B$9,"Entity#"&amp;$B33,"Account#"&amp;$K$18)),2)</f>
        <v>35423136.240000002</v>
      </c>
      <c r="L33" s="133">
        <f>ROUND(([2]!HsGetValue("FCC","Scenario#"&amp;$B$2,"Years#"&amp;$B$4,"Period#"&amp;$B$3,"View#"&amp;$B$10,"Consolidation#"&amp;$B$13,"Data Source#"&amp;$B$11,"Intercompany#"&amp;$B$14,"Movement#"&amp;$B$12,"Custom1#"&amp;$B$6,"Custom2#"&amp;$B$7,"Custom3#"&amp;$B$8,"Custom4#"&amp;$B$9,"Entity#"&amp;$B33,"Account#"&amp;$L$15)+[2]!HsGetValue("FCC","Scenario#"&amp;$B$2,"Years#"&amp;$B$4,"Period#"&amp;$B$3,"View#"&amp;$B$10,"Consolidation#"&amp;$B$13,"Data Source#"&amp;$B$11,"Intercompany#"&amp;$B$14,"Movement#"&amp;$B$12,"Custom1#"&amp;$B$6,"Custom2#"&amp;$B$7,"Custom3#"&amp;$B$8,"Custom4#"&amp;$B$9,"Entity#"&amp;$B33,"Account#"&amp;$L$16)),2)</f>
        <v>0</v>
      </c>
      <c r="M33" s="231">
        <f>ROUND(([2]!HsGetValue("FCC","Scenario#"&amp;$B$2,"Years#"&amp;$B$4,"Period#"&amp;$B$3,"View#"&amp;$B$10,"Consolidation#"&amp;$B$13,"Data Source#"&amp;$B$11,"Intercompany#"&amp;$B$14,"Movement#"&amp;$B$12,"Custom1#"&amp;$B$6,"Custom2#"&amp;$B$7,"Custom3#"&amp;$B$8,"Custom4#"&amp;$B$9,"Entity#"&amp;$B33,"Account#"&amp;$M$15)+[2]!HsGetValue("FCC","Scenario#"&amp;$B$2,"Years#"&amp;$B$4,"Period#"&amp;$B$3,"View#"&amp;$B$10,"Consolidation#"&amp;$B$13,"Data Source#"&amp;$B$11,"Intercompany#"&amp;$B$14,"Movement#"&amp;$B$12,"Custom1#"&amp;$B$6,"Custom2#"&amp;$B$7,"Custom3#"&amp;$B$8,"Custom4#"&amp;$B$9,"Entity#"&amp;$B33,"Account#"&amp;$M$16)+[2]!HsGetValue("FCC","Scenario#"&amp;$B$2,"Years#"&amp;$B$4,"Period#"&amp;$B$3,"View#"&amp;$B$10,"Consolidation#"&amp;$B$13,"Data Source#"&amp;$B$11,"Intercompany#"&amp;$B$14,"Movement#"&amp;$B$12,"Custom1#"&amp;$B$6,"Custom2#"&amp;$B$7,"Custom3#"&amp;$B$8,"Custom4#"&amp;$B$9,"Entity#"&amp;$B33,"Account#"&amp;$M$17)),2)</f>
        <v>0</v>
      </c>
      <c r="N33" s="133">
        <f>ROUND(([2]!HsGetValue("FCC","Scenario#"&amp;$B$2,"Years#"&amp;$B$4,"Period#"&amp;$B$3,"View#"&amp;$B$10,"Consolidation#"&amp;$B$13,"Data Source#"&amp;$B$11,"Intercompany#"&amp;$B$14,"Movement#"&amp;$B$12,"Custom1#"&amp;$B$6,"Custom2#"&amp;$B$7,"Custom3#"&amp;$B$8,"Custom4#"&amp;$B$9,"Entity#"&amp;$B33,"Account#"&amp;$N$15)+[2]!HsGetValue("FCC","Scenario#"&amp;$B$2,"Years#"&amp;$B$4,"Period#"&amp;$B$3,"View#"&amp;$B$10,"Consolidation#"&amp;$B$13,"Data Source#"&amp;$B$11,"Intercompany#"&amp;$B$14,"Movement#"&amp;$B$12,"Custom1#"&amp;$B$6,"Custom2#"&amp;$B$7,"Custom3#"&amp;$B$8,"Custom4#"&amp;$B$9,"Entity#"&amp;$B33,"Account#"&amp;$N$16)),2)</f>
        <v>0</v>
      </c>
      <c r="O33" s="133">
        <f>ROUND(([2]!HsGetValue("FCC","Scenario#"&amp;$B$2,"Years#"&amp;$B$4,"Period#"&amp;$B$3,"View#"&amp;$B$10,"Consolidation#"&amp;$B$13,"Data Source#"&amp;$B$11,"Intercompany#"&amp;$B$14,"Movement#"&amp;$B$12,"Custom1#"&amp;$B$6,"Custom2#"&amp;$B$7,"Custom3#"&amp;$B$8,"Custom4#"&amp;$B$9,"Entity#"&amp;$B33,"Account#"&amp;$O$15)+[2]!HsGetValue("FCC","Scenario#"&amp;$B$2,"Years#"&amp;$B$4,"Period#"&amp;$B$3,"View#"&amp;$B$10,"Consolidation#"&amp;$B$13,"Data Source#"&amp;$B$11,"Intercompany#"&amp;$B$14,"Movement#"&amp;$B$12,"Custom1#"&amp;$B$6,"Custom2#"&amp;$B$7,"Custom3#"&amp;$B$8,"Custom4#"&amp;$B$9,"Entity#"&amp;$B33,"Account#"&amp;$O$16)),2)</f>
        <v>0</v>
      </c>
      <c r="P33" s="133">
        <f>ROUND(([2]!HsGetValue("FCC","Scenario#"&amp;$B$2,"Years#"&amp;$B$4,"Period#"&amp;$B$3,"View#"&amp;$B$10,"Consolidation#"&amp;$B$13,"Data Source#"&amp;$B$11,"Intercompany#"&amp;$B$14,"Movement#"&amp;$B$12,"Custom1#"&amp;$B$6,"Custom2#"&amp;$B$7,"Custom3#"&amp;$B$8,"Custom4#"&amp;$B$9,"Entity#"&amp;$B33,"Account#"&amp;$P$15)+[2]!HsGetValue("FCC","Scenario#"&amp;$B$2,"Years#"&amp;$B$4,"Period#"&amp;$B$3,"View#"&amp;$B$10,"Consolidation#"&amp;$B$13,"Data Source#"&amp;$B$11,"Intercompany#"&amp;$B$14,"Movement#"&amp;$B$12,"Custom1#"&amp;$B$6,"Custom2#"&amp;$B$7,"Custom3#"&amp;$B$8,"Custom4#"&amp;$B$9,"Entity#"&amp;$B33,"Account#"&amp;$P$16)),2)</f>
        <v>0</v>
      </c>
      <c r="Q33" s="133">
        <f>ROUND(([2]!HsGetValue("FCC","Scenario#"&amp;$B$2,"Years#"&amp;$B$4,"Period#"&amp;$B$3,"View#"&amp;$B$10,"Consolidation#"&amp;$B$13,"Data Source#"&amp;$B$11,"Intercompany#"&amp;$B$14,"Movement#"&amp;$B$12,"Custom1#"&amp;$B$6,"Custom2#"&amp;$B$7,"Custom3#"&amp;$B$8,"Custom4#"&amp;$B$9,"Entity#"&amp;$B33,"Account#"&amp;$Q$15)),2)</f>
        <v>0</v>
      </c>
      <c r="R33" s="133">
        <f>ROUND(([2]!HsGetValue("FCC","Scenario#"&amp;$B$2,"Years#"&amp;$B$4,"Period#"&amp;$B$3,"View#"&amp;$B$10,"Consolidation#"&amp;$B$13,"Data Source#"&amp;$B$11,"Intercompany#"&amp;$B$14,"Movement#"&amp;$B$12,"Custom1#"&amp;$B$6,"Custom2#"&amp;$B$7,"Custom3#"&amp;$B$8,"Custom4#"&amp;$B$9,"Entity#"&amp;$B33,"Account#"&amp;$R$15)),2)</f>
        <v>0</v>
      </c>
      <c r="S33" s="133">
        <f>ROUND(([2]!HsGetValue("FCC","Scenario#"&amp;$B$2,"Years#"&amp;$B$4,"Period#"&amp;$B$3,"View#"&amp;$B$10,"Consolidation#"&amp;$B$13,"Data Source#"&amp;$B$11,"Intercompany#"&amp;$B$14,"Movement#"&amp;$B$12,"Custom1#"&amp;$B$6,"Custom2#"&amp;$B$7,"Custom3#"&amp;$B$8,"Custom4#"&amp;$B$9,"Entity#"&amp;$B33,"Account#"&amp;$S$15)),2)</f>
        <v>0</v>
      </c>
      <c r="T33" s="133"/>
      <c r="U33" s="133">
        <f>ROUND(([2]!HsGetValue("FCC","Scenario#"&amp;$B$2,"Years#"&amp;$B$4,"Period#"&amp;$B$3,"View#"&amp;$B$10,"Consolidation#"&amp;$B$13,"Data Source#"&amp;$B$11,"Intercompany#"&amp;$B$14,"Movement#"&amp;$B$12,"Custom1#"&amp;$B$6,"Custom2#"&amp;$B$7,"Custom3#"&amp;$B$8,"Custom4#"&amp;$B$9,"Entity#"&amp;$B33,"Account#"&amp;$U$15)),2)</f>
        <v>0</v>
      </c>
      <c r="V33" s="133">
        <f>ROUND(([2]!HsGetValue("FCC","Scenario#"&amp;$B$2,"Years#"&amp;$B$4,"Period#"&amp;$B$3,"View#"&amp;$B$10,"Consolidation#"&amp;$B$13,"Data Source#"&amp;$B$11,"Intercompany#"&amp;$B$14,"Movement#"&amp;$B$12,"Custom1#"&amp;$B$6,"Custom2#"&amp;$B$7,"Custom3#"&amp;$B$8,"Custom4#"&amp;$B$9,"Entity#"&amp;$B33,"Account#"&amp;$V$15)),2)</f>
        <v>0</v>
      </c>
      <c r="W33" s="133">
        <f>ROUND(([2]!HsGetValue("FCC","Scenario#"&amp;$B$2,"Years#"&amp;$B$4,"Period#"&amp;$B$3,"View#"&amp;$B$10,"Consolidation#"&amp;$B$13,"Data Source#"&amp;$B$11,"Intercompany#"&amp;$B$14,"Movement#"&amp;$B$12,"Custom1#"&amp;$B$6,"Custom2#"&amp;$B$7,"Custom3#"&amp;$B$8,"Custom4#"&amp;$B$9,"Entity#"&amp;$B33,"Account#"&amp;$W$15)+[2]!HsGetValue("FCC","Scenario#"&amp;$B$2,"Years#"&amp;$B$4,"Period#"&amp;$B$3,"View#"&amp;$B$10,"Consolidation#"&amp;$B$13,"Data Source#"&amp;$B$11,"Intercompany#"&amp;$B$14,"Movement#"&amp;$B$12,"Custom1#"&amp;$B$6,"Custom2#"&amp;$B$7,"Custom3#"&amp;$B$8,"Custom4#"&amp;$B$9,"Entity#"&amp;$B33,"Account#"&amp;$W$16)),2)</f>
        <v>0</v>
      </c>
    </row>
    <row r="34" spans="1:23" ht="15" customHeight="1">
      <c r="A34" s="246" t="s">
        <v>400</v>
      </c>
      <c r="B34" s="247"/>
      <c r="C34" s="33" t="s">
        <v>190</v>
      </c>
      <c r="D34" s="33" t="s">
        <v>158</v>
      </c>
      <c r="E34" t="s">
        <v>191</v>
      </c>
      <c r="F34" s="229">
        <f t="shared" si="0"/>
        <v>0</v>
      </c>
      <c r="G34" s="249">
        <v>30725840</v>
      </c>
      <c r="H34" s="144"/>
      <c r="I34" s="144"/>
      <c r="J34" s="145"/>
      <c r="K34" s="144"/>
      <c r="L34" s="144"/>
      <c r="M34" s="144"/>
      <c r="N34" s="144"/>
      <c r="O34" s="144"/>
      <c r="P34" s="145"/>
      <c r="Q34" s="145"/>
      <c r="R34" s="145"/>
      <c r="S34" s="145"/>
      <c r="T34" s="144"/>
      <c r="U34" s="144"/>
      <c r="V34" s="144"/>
      <c r="W34" s="144"/>
    </row>
    <row r="35" spans="1:23">
      <c r="A35" s="132" t="s">
        <v>420</v>
      </c>
      <c r="B35" s="132" t="s">
        <v>300</v>
      </c>
      <c r="C35" s="33">
        <v>42800</v>
      </c>
      <c r="D35" s="33" t="s">
        <v>158</v>
      </c>
      <c r="E35" t="s">
        <v>60</v>
      </c>
      <c r="F35" s="229">
        <f t="shared" si="0"/>
        <v>2809643.8</v>
      </c>
      <c r="G35" s="147" t="s">
        <v>736</v>
      </c>
      <c r="H35" s="133">
        <f>ROUND(([2]!HsGetValue("FCC","Scenario#"&amp;$B$2,"Years#"&amp;$B$4,"Period#"&amp;$B$3,"View#"&amp;$B$10,"Consolidation#"&amp;$B$13,"Data Source#"&amp;$B$11,"Intercompany#"&amp;$B$14,"Movement#"&amp;$B$12,"Custom1#"&amp;$B$6,"Custom2#"&amp;$B$7,"Custom3#"&amp;$B$8,"Custom4#"&amp;$B$9,"Entity#"&amp;$B35,"Account#"&amp;$H$15)+[2]!HsGetValue("FCC","Scenario#"&amp;$B$2,"Years#"&amp;$B$4,"Period#"&amp;$B$3,"View#"&amp;$B$10,"Consolidation#"&amp;$B$13,"Data Source#"&amp;$B$11,"Intercompany#"&amp;$B$14,"Movement#"&amp;$B$12,"Custom1#"&amp;$B$6,"Custom2#"&amp;$B$7,"Custom3#"&amp;$B$8,"Custom4#"&amp;$B$9,"Entity#"&amp;$B35,"Account#"&amp;$H$16)),2)</f>
        <v>2809643.8</v>
      </c>
      <c r="I35" s="133">
        <f>ROUND(([2]!HsGetValue("FCC","Scenario#"&amp;$B$2,"Years#"&amp;$B$4,"Period#"&amp;$B$3,"View#"&amp;$B$10,"Consolidation#"&amp;$B$13,"Data Source#"&amp;$B$11,"Intercompany#"&amp;$B$14,"Movement#"&amp;$B$12,"Custom1#"&amp;$B$6,"Custom2#"&amp;$B$7,"Custom3#"&amp;$B$8,"Custom4#"&amp;$B$9,"Entity#"&amp;$B35,"Account#"&amp;$I$15)+[2]!HsGetValue("FCC","Scenario#"&amp;$B$2,"Years#"&amp;$B$4,"Period#"&amp;$B$3,"View#"&amp;$B$10,"Consolidation#"&amp;$B$13,"Data Source#"&amp;$B$11,"Intercompany#"&amp;$B$14,"Movement#"&amp;$B$12,"Custom1#"&amp;$B$6,"Custom2#"&amp;$B$7,"Custom3#"&amp;$B$8,"Custom4#"&amp;$B$9,"Entity#"&amp;$B35,"Account#"&amp;$I$16)+[2]!HsGetValue("FCC","Scenario#"&amp;$B$2,"Years#"&amp;$B$4,"Period#"&amp;$B$3,"View#"&amp;$B$10,"Consolidation#"&amp;$B$13,"Data Source#"&amp;$B$11,"Intercompany#"&amp;$B$14,"Movement#"&amp;$B$12,"Custom1#"&amp;$B$6,"Custom2#"&amp;$B$7,"Custom3#"&amp;$B$8,"Custom4#"&amp;$B$9,"Entity#"&amp;$B35,"Account#"&amp;$I$17)),2)</f>
        <v>0</v>
      </c>
      <c r="J35" s="34">
        <f>ROUND(([2]!HsGetValue("FCC","Scenario#"&amp;$B$2,"Years#"&amp;$B$4,"Period#"&amp;$B$3,"View#"&amp;$B$10,"Consolidation#"&amp;$B$13,"Data Source#"&amp;$B$11,"Intercompany#"&amp;$B$14,"Movement#"&amp;$B$12,"Custom1#"&amp;$B$6,"Custom2#"&amp;$B$7,"Custom3#"&amp;$B$8,"Custom4#"&amp;$B$9,"Entity#"&amp;$B35,"Account#"&amp;$J$15)+[2]!HsGetValue("FCC","Scenario#"&amp;$B$2,"Years#"&amp;$B$4,"Period#"&amp;$B$3,"View#"&amp;$B$10,"Consolidation#"&amp;$B$13,"Data Source#"&amp;$B$11,"Intercompany#"&amp;$B$14,"Movement#"&amp;$B$12,"Custom1#"&amp;$B$6,"Custom2#"&amp;$B$7,"Custom3#"&amp;$B$8,"Custom4#"&amp;$B$9,"Entity#"&amp;$B35,"Account#"&amp;$J$16)),2)</f>
        <v>0</v>
      </c>
      <c r="K35" s="133">
        <f>ROUND(([2]!HsGetValue("FCC","Scenario#"&amp;$B$2,"Years#"&amp;$B$4,"Period#"&amp;$B$3,"View#"&amp;$B$10,"Consolidation#"&amp;$B$13,"Data Source#"&amp;$B$11,"Intercompany#"&amp;$B$14,"Movement#"&amp;$B$12,"Custom1#"&amp;$B$6,"Custom2#"&amp;$B$7,"Custom3#"&amp;$B$8,"Custom4#"&amp;$B$9,"Entity#"&amp;$B35,"Account#"&amp;$K$15)+[2]!HsGetValue("FCC","Scenario#"&amp;$B$2,"Years#"&amp;$B$4,"Period#"&amp;$B$3,"View#"&amp;$B$10,"Consolidation#"&amp;$B$13,"Data Source#"&amp;$B$11,"Intercompany#"&amp;$B$14,"Movement#"&amp;$B$12,"Custom1#"&amp;$B$6,"Custom2#"&amp;$B$7,"Custom3#"&amp;$B$8,"Custom4#"&amp;$B$9,"Entity#"&amp;$B35,"Account#"&amp;$K$16)+[2]!HsGetValue("FCC","Scenario#"&amp;$B$2,"Years#"&amp;$B$4,"Period#"&amp;$B$3,"View#"&amp;$B$10,"Consolidation#"&amp;$B$13,"Data Source#"&amp;$B$11,"Intercompany#"&amp;$B$14,"Movement#"&amp;$B$12,"Custom1#"&amp;$B$6,"Custom2#"&amp;$B$7,"Custom3#"&amp;$B$8,"Custom4#"&amp;$B$9,"Entity#"&amp;$B35,"Account#"&amp;$K$17)+[2]!HsGetValue("FCC","Scenario#"&amp;$B$2,"Years#"&amp;$B$4,"Period#"&amp;$B$3,"View#"&amp;$B$10,"Consolidation#"&amp;$B$13,"Data Source#"&amp;$B$11,"Intercompany#"&amp;$B$14,"Movement#"&amp;$B$12,"Custom1#"&amp;$B$6,"Custom2#"&amp;$B$7,"Custom3#"&amp;$B$8,"Custom4#"&amp;$B$9,"Entity#"&amp;$B35,"Account#"&amp;$K$18)),2)</f>
        <v>0</v>
      </c>
      <c r="L35" s="133">
        <f>ROUND(([2]!HsGetValue("FCC","Scenario#"&amp;$B$2,"Years#"&amp;$B$4,"Period#"&amp;$B$3,"View#"&amp;$B$10,"Consolidation#"&amp;$B$13,"Data Source#"&amp;$B$11,"Intercompany#"&amp;$B$14,"Movement#"&amp;$B$12,"Custom1#"&amp;$B$6,"Custom2#"&amp;$B$7,"Custom3#"&amp;$B$8,"Custom4#"&amp;$B$9,"Entity#"&amp;$B35,"Account#"&amp;$L$15)+[2]!HsGetValue("FCC","Scenario#"&amp;$B$2,"Years#"&amp;$B$4,"Period#"&amp;$B$3,"View#"&amp;$B$10,"Consolidation#"&amp;$B$13,"Data Source#"&amp;$B$11,"Intercompany#"&amp;$B$14,"Movement#"&amp;$B$12,"Custom1#"&amp;$B$6,"Custom2#"&amp;$B$7,"Custom3#"&amp;$B$8,"Custom4#"&amp;$B$9,"Entity#"&amp;$B35,"Account#"&amp;$L$16)),2)</f>
        <v>0</v>
      </c>
      <c r="M35" s="231">
        <f>ROUND(([2]!HsGetValue("FCC","Scenario#"&amp;$B$2,"Years#"&amp;$B$4,"Period#"&amp;$B$3,"View#"&amp;$B$10,"Consolidation#"&amp;$B$13,"Data Source#"&amp;$B$11,"Intercompany#"&amp;$B$14,"Movement#"&amp;$B$12,"Custom1#"&amp;$B$6,"Custom2#"&amp;$B$7,"Custom3#"&amp;$B$8,"Custom4#"&amp;$B$9,"Entity#"&amp;$B35,"Account#"&amp;$M$15)+[2]!HsGetValue("FCC","Scenario#"&amp;$B$2,"Years#"&amp;$B$4,"Period#"&amp;$B$3,"View#"&amp;$B$10,"Consolidation#"&amp;$B$13,"Data Source#"&amp;$B$11,"Intercompany#"&amp;$B$14,"Movement#"&amp;$B$12,"Custom1#"&amp;$B$6,"Custom2#"&amp;$B$7,"Custom3#"&amp;$B$8,"Custom4#"&amp;$B$9,"Entity#"&amp;$B35,"Account#"&amp;$M$16)+[2]!HsGetValue("FCC","Scenario#"&amp;$B$2,"Years#"&amp;$B$4,"Period#"&amp;$B$3,"View#"&amp;$B$10,"Consolidation#"&amp;$B$13,"Data Source#"&amp;$B$11,"Intercompany#"&amp;$B$14,"Movement#"&amp;$B$12,"Custom1#"&amp;$B$6,"Custom2#"&amp;$B$7,"Custom3#"&amp;$B$8,"Custom4#"&amp;$B$9,"Entity#"&amp;$B35,"Account#"&amp;$M$17)),2)</f>
        <v>0</v>
      </c>
      <c r="N35" s="133">
        <f>ROUND(([2]!HsGetValue("FCC","Scenario#"&amp;$B$2,"Years#"&amp;$B$4,"Period#"&amp;$B$3,"View#"&amp;$B$10,"Consolidation#"&amp;$B$13,"Data Source#"&amp;$B$11,"Intercompany#"&amp;$B$14,"Movement#"&amp;$B$12,"Custom1#"&amp;$B$6,"Custom2#"&amp;$B$7,"Custom3#"&amp;$B$8,"Custom4#"&amp;$B$9,"Entity#"&amp;$B35,"Account#"&amp;$N$15)+[2]!HsGetValue("FCC","Scenario#"&amp;$B$2,"Years#"&amp;$B$4,"Period#"&amp;$B$3,"View#"&amp;$B$10,"Consolidation#"&amp;$B$13,"Data Source#"&amp;$B$11,"Intercompany#"&amp;$B$14,"Movement#"&amp;$B$12,"Custom1#"&amp;$B$6,"Custom2#"&amp;$B$7,"Custom3#"&amp;$B$8,"Custom4#"&amp;$B$9,"Entity#"&amp;$B35,"Account#"&amp;$N$16)),2)</f>
        <v>0</v>
      </c>
      <c r="O35" s="133">
        <f>ROUND(([2]!HsGetValue("FCC","Scenario#"&amp;$B$2,"Years#"&amp;$B$4,"Period#"&amp;$B$3,"View#"&amp;$B$10,"Consolidation#"&amp;$B$13,"Data Source#"&amp;$B$11,"Intercompany#"&amp;$B$14,"Movement#"&amp;$B$12,"Custom1#"&amp;$B$6,"Custom2#"&amp;$B$7,"Custom3#"&amp;$B$8,"Custom4#"&amp;$B$9,"Entity#"&amp;$B35,"Account#"&amp;$O$15)+[2]!HsGetValue("FCC","Scenario#"&amp;$B$2,"Years#"&amp;$B$4,"Period#"&amp;$B$3,"View#"&amp;$B$10,"Consolidation#"&amp;$B$13,"Data Source#"&amp;$B$11,"Intercompany#"&amp;$B$14,"Movement#"&amp;$B$12,"Custom1#"&amp;$B$6,"Custom2#"&amp;$B$7,"Custom3#"&amp;$B$8,"Custom4#"&amp;$B$9,"Entity#"&amp;$B35,"Account#"&amp;$O$16)),2)</f>
        <v>0</v>
      </c>
      <c r="P35" s="133">
        <f>ROUND(([2]!HsGetValue("FCC","Scenario#"&amp;$B$2,"Years#"&amp;$B$4,"Period#"&amp;$B$3,"View#"&amp;$B$10,"Consolidation#"&amp;$B$13,"Data Source#"&amp;$B$11,"Intercompany#"&amp;$B$14,"Movement#"&amp;$B$12,"Custom1#"&amp;$B$6,"Custom2#"&amp;$B$7,"Custom3#"&amp;$B$8,"Custom4#"&amp;$B$9,"Entity#"&amp;$B35,"Account#"&amp;$P$15)+[2]!HsGetValue("FCC","Scenario#"&amp;$B$2,"Years#"&amp;$B$4,"Period#"&amp;$B$3,"View#"&amp;$B$10,"Consolidation#"&amp;$B$13,"Data Source#"&amp;$B$11,"Intercompany#"&amp;$B$14,"Movement#"&amp;$B$12,"Custom1#"&amp;$B$6,"Custom2#"&amp;$B$7,"Custom3#"&amp;$B$8,"Custom4#"&amp;$B$9,"Entity#"&amp;$B35,"Account#"&amp;$P$16)),2)</f>
        <v>0</v>
      </c>
      <c r="Q35" s="133">
        <f>ROUND(([2]!HsGetValue("FCC","Scenario#"&amp;$B$2,"Years#"&amp;$B$4,"Period#"&amp;$B$3,"View#"&amp;$B$10,"Consolidation#"&amp;$B$13,"Data Source#"&amp;$B$11,"Intercompany#"&amp;$B$14,"Movement#"&amp;$B$12,"Custom1#"&amp;$B$6,"Custom2#"&amp;$B$7,"Custom3#"&amp;$B$8,"Custom4#"&amp;$B$9,"Entity#"&amp;$B35,"Account#"&amp;$Q$15)),2)</f>
        <v>0</v>
      </c>
      <c r="R35" s="133">
        <f>ROUND(([2]!HsGetValue("FCC","Scenario#"&amp;$B$2,"Years#"&amp;$B$4,"Period#"&amp;$B$3,"View#"&amp;$B$10,"Consolidation#"&amp;$B$13,"Data Source#"&amp;$B$11,"Intercompany#"&amp;$B$14,"Movement#"&amp;$B$12,"Custom1#"&amp;$B$6,"Custom2#"&amp;$B$7,"Custom3#"&amp;$B$8,"Custom4#"&amp;$B$9,"Entity#"&amp;$B35,"Account#"&amp;$R$15)),2)</f>
        <v>0</v>
      </c>
      <c r="S35" s="133">
        <f>ROUND(([2]!HsGetValue("FCC","Scenario#"&amp;$B$2,"Years#"&amp;$B$4,"Period#"&amp;$B$3,"View#"&amp;$B$10,"Consolidation#"&amp;$B$13,"Data Source#"&amp;$B$11,"Intercompany#"&amp;$B$14,"Movement#"&amp;$B$12,"Custom1#"&amp;$B$6,"Custom2#"&amp;$B$7,"Custom3#"&amp;$B$8,"Custom4#"&amp;$B$9,"Entity#"&amp;$B35,"Account#"&amp;$S$15)),2)</f>
        <v>0</v>
      </c>
      <c r="T35" s="133"/>
      <c r="U35" s="133">
        <f>ROUND(([2]!HsGetValue("FCC","Scenario#"&amp;$B$2,"Years#"&amp;$B$4,"Period#"&amp;$B$3,"View#"&amp;$B$10,"Consolidation#"&amp;$B$13,"Data Source#"&amp;$B$11,"Intercompany#"&amp;$B$14,"Movement#"&amp;$B$12,"Custom1#"&amp;$B$6,"Custom2#"&amp;$B$7,"Custom3#"&amp;$B$8,"Custom4#"&amp;$B$9,"Entity#"&amp;$B35,"Account#"&amp;$U$15)),2)</f>
        <v>0</v>
      </c>
      <c r="V35" s="133">
        <f>ROUND(([2]!HsGetValue("FCC","Scenario#"&amp;$B$2,"Years#"&amp;$B$4,"Period#"&amp;$B$3,"View#"&amp;$B$10,"Consolidation#"&amp;$B$13,"Data Source#"&amp;$B$11,"Intercompany#"&amp;$B$14,"Movement#"&amp;$B$12,"Custom1#"&amp;$B$6,"Custom2#"&amp;$B$7,"Custom3#"&amp;$B$8,"Custom4#"&amp;$B$9,"Entity#"&amp;$B35,"Account#"&amp;$V$15)),2)</f>
        <v>0</v>
      </c>
      <c r="W35" s="133">
        <f>ROUND(([2]!HsGetValue("FCC","Scenario#"&amp;$B$2,"Years#"&amp;$B$4,"Period#"&amp;$B$3,"View#"&amp;$B$10,"Consolidation#"&amp;$B$13,"Data Source#"&amp;$B$11,"Intercompany#"&amp;$B$14,"Movement#"&amp;$B$12,"Custom1#"&amp;$B$6,"Custom2#"&amp;$B$7,"Custom3#"&amp;$B$8,"Custom4#"&amp;$B$9,"Entity#"&amp;$B35,"Account#"&amp;$W$15)+[2]!HsGetValue("FCC","Scenario#"&amp;$B$2,"Years#"&amp;$B$4,"Period#"&amp;$B$3,"View#"&amp;$B$10,"Consolidation#"&amp;$B$13,"Data Source#"&amp;$B$11,"Intercompany#"&amp;$B$14,"Movement#"&amp;$B$12,"Custom1#"&amp;$B$6,"Custom2#"&amp;$B$7,"Custom3#"&amp;$B$8,"Custom4#"&amp;$B$9,"Entity#"&amp;$B35,"Account#"&amp;$W$16)),2)</f>
        <v>0</v>
      </c>
    </row>
    <row r="36" spans="1:23">
      <c r="A36" s="132" t="s">
        <v>420</v>
      </c>
      <c r="B36" s="132" t="s">
        <v>301</v>
      </c>
      <c r="C36" s="33">
        <v>42900</v>
      </c>
      <c r="D36" s="33" t="s">
        <v>158</v>
      </c>
      <c r="E36" t="s">
        <v>61</v>
      </c>
      <c r="F36" s="229">
        <f t="shared" si="0"/>
        <v>33230823.27</v>
      </c>
      <c r="G36" s="147" t="s">
        <v>736</v>
      </c>
      <c r="H36" s="133">
        <f>ROUND(([2]!HsGetValue("FCC","Scenario#"&amp;$B$2,"Years#"&amp;$B$4,"Period#"&amp;$B$3,"View#"&amp;$B$10,"Consolidation#"&amp;$B$13,"Data Source#"&amp;$B$11,"Intercompany#"&amp;$B$14,"Movement#"&amp;$B$12,"Custom1#"&amp;$B$6,"Custom2#"&amp;$B$7,"Custom3#"&amp;$B$8,"Custom4#"&amp;$B$9,"Entity#"&amp;$B36,"Account#"&amp;$H$15)+[2]!HsGetValue("FCC","Scenario#"&amp;$B$2,"Years#"&amp;$B$4,"Period#"&amp;$B$3,"View#"&amp;$B$10,"Consolidation#"&amp;$B$13,"Data Source#"&amp;$B$11,"Intercompany#"&amp;$B$14,"Movement#"&amp;$B$12,"Custom1#"&amp;$B$6,"Custom2#"&amp;$B$7,"Custom3#"&amp;$B$8,"Custom4#"&amp;$B$9,"Entity#"&amp;$B36,"Account#"&amp;$H$16)),2)</f>
        <v>1609878.26</v>
      </c>
      <c r="I36" s="133">
        <f>ROUND(([2]!HsGetValue("FCC","Scenario#"&amp;$B$2,"Years#"&amp;$B$4,"Period#"&amp;$B$3,"View#"&amp;$B$10,"Consolidation#"&amp;$B$13,"Data Source#"&amp;$B$11,"Intercompany#"&amp;$B$14,"Movement#"&amp;$B$12,"Custom1#"&amp;$B$6,"Custom2#"&amp;$B$7,"Custom3#"&amp;$B$8,"Custom4#"&amp;$B$9,"Entity#"&amp;$B36,"Account#"&amp;$I$15)+[2]!HsGetValue("FCC","Scenario#"&amp;$B$2,"Years#"&amp;$B$4,"Period#"&amp;$B$3,"View#"&amp;$B$10,"Consolidation#"&amp;$B$13,"Data Source#"&amp;$B$11,"Intercompany#"&amp;$B$14,"Movement#"&amp;$B$12,"Custom1#"&amp;$B$6,"Custom2#"&amp;$B$7,"Custom3#"&amp;$B$8,"Custom4#"&amp;$B$9,"Entity#"&amp;$B36,"Account#"&amp;$I$16)+[2]!HsGetValue("FCC","Scenario#"&amp;$B$2,"Years#"&amp;$B$4,"Period#"&amp;$B$3,"View#"&amp;$B$10,"Consolidation#"&amp;$B$13,"Data Source#"&amp;$B$11,"Intercompany#"&amp;$B$14,"Movement#"&amp;$B$12,"Custom1#"&amp;$B$6,"Custom2#"&amp;$B$7,"Custom3#"&amp;$B$8,"Custom4#"&amp;$B$9,"Entity#"&amp;$B36,"Account#"&amp;$I$17)),2)</f>
        <v>0</v>
      </c>
      <c r="J36" s="34">
        <f>ROUND(([2]!HsGetValue("FCC","Scenario#"&amp;$B$2,"Years#"&amp;$B$4,"Period#"&amp;$B$3,"View#"&amp;$B$10,"Consolidation#"&amp;$B$13,"Data Source#"&amp;$B$11,"Intercompany#"&amp;$B$14,"Movement#"&amp;$B$12,"Custom1#"&amp;$B$6,"Custom2#"&amp;$B$7,"Custom3#"&amp;$B$8,"Custom4#"&amp;$B$9,"Entity#"&amp;$B36,"Account#"&amp;$J$15)+[2]!HsGetValue("FCC","Scenario#"&amp;$B$2,"Years#"&amp;$B$4,"Period#"&amp;$B$3,"View#"&amp;$B$10,"Consolidation#"&amp;$B$13,"Data Source#"&amp;$B$11,"Intercompany#"&amp;$B$14,"Movement#"&amp;$B$12,"Custom1#"&amp;$B$6,"Custom2#"&amp;$B$7,"Custom3#"&amp;$B$8,"Custom4#"&amp;$B$9,"Entity#"&amp;$B36,"Account#"&amp;$J$16)),2)</f>
        <v>0</v>
      </c>
      <c r="K36" s="133">
        <f>ROUND(([2]!HsGetValue("FCC","Scenario#"&amp;$B$2,"Years#"&amp;$B$4,"Period#"&amp;$B$3,"View#"&amp;$B$10,"Consolidation#"&amp;$B$13,"Data Source#"&amp;$B$11,"Intercompany#"&amp;$B$14,"Movement#"&amp;$B$12,"Custom1#"&amp;$B$6,"Custom2#"&amp;$B$7,"Custom3#"&amp;$B$8,"Custom4#"&amp;$B$9,"Entity#"&amp;$B36,"Account#"&amp;$K$15)+[2]!HsGetValue("FCC","Scenario#"&amp;$B$2,"Years#"&amp;$B$4,"Period#"&amp;$B$3,"View#"&amp;$B$10,"Consolidation#"&amp;$B$13,"Data Source#"&amp;$B$11,"Intercompany#"&amp;$B$14,"Movement#"&amp;$B$12,"Custom1#"&amp;$B$6,"Custom2#"&amp;$B$7,"Custom3#"&amp;$B$8,"Custom4#"&amp;$B$9,"Entity#"&amp;$B36,"Account#"&amp;$K$16)+[2]!HsGetValue("FCC","Scenario#"&amp;$B$2,"Years#"&amp;$B$4,"Period#"&amp;$B$3,"View#"&amp;$B$10,"Consolidation#"&amp;$B$13,"Data Source#"&amp;$B$11,"Intercompany#"&amp;$B$14,"Movement#"&amp;$B$12,"Custom1#"&amp;$B$6,"Custom2#"&amp;$B$7,"Custom3#"&amp;$B$8,"Custom4#"&amp;$B$9,"Entity#"&amp;$B36,"Account#"&amp;$K$17)+[2]!HsGetValue("FCC","Scenario#"&amp;$B$2,"Years#"&amp;$B$4,"Period#"&amp;$B$3,"View#"&amp;$B$10,"Consolidation#"&amp;$B$13,"Data Source#"&amp;$B$11,"Intercompany#"&amp;$B$14,"Movement#"&amp;$B$12,"Custom1#"&amp;$B$6,"Custom2#"&amp;$B$7,"Custom3#"&amp;$B$8,"Custom4#"&amp;$B$9,"Entity#"&amp;$B36,"Account#"&amp;$K$18)),2)</f>
        <v>5217490.6399999997</v>
      </c>
      <c r="L36" s="133">
        <f>ROUND(([2]!HsGetValue("FCC","Scenario#"&amp;$B$2,"Years#"&amp;$B$4,"Period#"&amp;$B$3,"View#"&amp;$B$10,"Consolidation#"&amp;$B$13,"Data Source#"&amp;$B$11,"Intercompany#"&amp;$B$14,"Movement#"&amp;$B$12,"Custom1#"&amp;$B$6,"Custom2#"&amp;$B$7,"Custom3#"&amp;$B$8,"Custom4#"&amp;$B$9,"Entity#"&amp;$B36,"Account#"&amp;$L$15)+[2]!HsGetValue("FCC","Scenario#"&amp;$B$2,"Years#"&amp;$B$4,"Period#"&amp;$B$3,"View#"&amp;$B$10,"Consolidation#"&amp;$B$13,"Data Source#"&amp;$B$11,"Intercompany#"&amp;$B$14,"Movement#"&amp;$B$12,"Custom1#"&amp;$B$6,"Custom2#"&amp;$B$7,"Custom3#"&amp;$B$8,"Custom4#"&amp;$B$9,"Entity#"&amp;$B36,"Account#"&amp;$L$16)),2)</f>
        <v>26403454.370000001</v>
      </c>
      <c r="M36" s="231">
        <f>ROUND(([2]!HsGetValue("FCC","Scenario#"&amp;$B$2,"Years#"&amp;$B$4,"Period#"&amp;$B$3,"View#"&amp;$B$10,"Consolidation#"&amp;$B$13,"Data Source#"&amp;$B$11,"Intercompany#"&amp;$B$14,"Movement#"&amp;$B$12,"Custom1#"&amp;$B$6,"Custom2#"&amp;$B$7,"Custom3#"&amp;$B$8,"Custom4#"&amp;$B$9,"Entity#"&amp;$B36,"Account#"&amp;$M$15)+[2]!HsGetValue("FCC","Scenario#"&amp;$B$2,"Years#"&amp;$B$4,"Period#"&amp;$B$3,"View#"&amp;$B$10,"Consolidation#"&amp;$B$13,"Data Source#"&amp;$B$11,"Intercompany#"&amp;$B$14,"Movement#"&amp;$B$12,"Custom1#"&amp;$B$6,"Custom2#"&amp;$B$7,"Custom3#"&amp;$B$8,"Custom4#"&amp;$B$9,"Entity#"&amp;$B36,"Account#"&amp;$M$16)+[2]!HsGetValue("FCC","Scenario#"&amp;$B$2,"Years#"&amp;$B$4,"Period#"&amp;$B$3,"View#"&amp;$B$10,"Consolidation#"&amp;$B$13,"Data Source#"&amp;$B$11,"Intercompany#"&amp;$B$14,"Movement#"&amp;$B$12,"Custom1#"&amp;$B$6,"Custom2#"&amp;$B$7,"Custom3#"&amp;$B$8,"Custom4#"&amp;$B$9,"Entity#"&amp;$B36,"Account#"&amp;$M$17)),2)</f>
        <v>0</v>
      </c>
      <c r="N36" s="133">
        <f>ROUND(([2]!HsGetValue("FCC","Scenario#"&amp;$B$2,"Years#"&amp;$B$4,"Period#"&amp;$B$3,"View#"&amp;$B$10,"Consolidation#"&amp;$B$13,"Data Source#"&amp;$B$11,"Intercompany#"&amp;$B$14,"Movement#"&amp;$B$12,"Custom1#"&amp;$B$6,"Custom2#"&amp;$B$7,"Custom3#"&amp;$B$8,"Custom4#"&amp;$B$9,"Entity#"&amp;$B36,"Account#"&amp;$N$15)+[2]!HsGetValue("FCC","Scenario#"&amp;$B$2,"Years#"&amp;$B$4,"Period#"&amp;$B$3,"View#"&amp;$B$10,"Consolidation#"&amp;$B$13,"Data Source#"&amp;$B$11,"Intercompany#"&amp;$B$14,"Movement#"&amp;$B$12,"Custom1#"&amp;$B$6,"Custom2#"&amp;$B$7,"Custom3#"&amp;$B$8,"Custom4#"&amp;$B$9,"Entity#"&amp;$B36,"Account#"&amp;$N$16)),2)</f>
        <v>0</v>
      </c>
      <c r="O36" s="133">
        <f>ROUND(([2]!HsGetValue("FCC","Scenario#"&amp;$B$2,"Years#"&amp;$B$4,"Period#"&amp;$B$3,"View#"&amp;$B$10,"Consolidation#"&amp;$B$13,"Data Source#"&amp;$B$11,"Intercompany#"&amp;$B$14,"Movement#"&amp;$B$12,"Custom1#"&amp;$B$6,"Custom2#"&amp;$B$7,"Custom3#"&amp;$B$8,"Custom4#"&amp;$B$9,"Entity#"&amp;$B36,"Account#"&amp;$O$15)+[2]!HsGetValue("FCC","Scenario#"&amp;$B$2,"Years#"&amp;$B$4,"Period#"&amp;$B$3,"View#"&amp;$B$10,"Consolidation#"&amp;$B$13,"Data Source#"&amp;$B$11,"Intercompany#"&amp;$B$14,"Movement#"&amp;$B$12,"Custom1#"&amp;$B$6,"Custom2#"&amp;$B$7,"Custom3#"&amp;$B$8,"Custom4#"&amp;$B$9,"Entity#"&amp;$B36,"Account#"&amp;$O$16)),2)</f>
        <v>0</v>
      </c>
      <c r="P36" s="133">
        <f>ROUND(([2]!HsGetValue("FCC","Scenario#"&amp;$B$2,"Years#"&amp;$B$4,"Period#"&amp;$B$3,"View#"&amp;$B$10,"Consolidation#"&amp;$B$13,"Data Source#"&amp;$B$11,"Intercompany#"&amp;$B$14,"Movement#"&amp;$B$12,"Custom1#"&amp;$B$6,"Custom2#"&amp;$B$7,"Custom3#"&amp;$B$8,"Custom4#"&amp;$B$9,"Entity#"&amp;$B36,"Account#"&amp;$P$15)+[2]!HsGetValue("FCC","Scenario#"&amp;$B$2,"Years#"&amp;$B$4,"Period#"&amp;$B$3,"View#"&amp;$B$10,"Consolidation#"&amp;$B$13,"Data Source#"&amp;$B$11,"Intercompany#"&amp;$B$14,"Movement#"&amp;$B$12,"Custom1#"&amp;$B$6,"Custom2#"&amp;$B$7,"Custom3#"&amp;$B$8,"Custom4#"&amp;$B$9,"Entity#"&amp;$B36,"Account#"&amp;$P$16)),2)</f>
        <v>0</v>
      </c>
      <c r="Q36" s="133">
        <f>ROUND(([2]!HsGetValue("FCC","Scenario#"&amp;$B$2,"Years#"&amp;$B$4,"Period#"&amp;$B$3,"View#"&amp;$B$10,"Consolidation#"&amp;$B$13,"Data Source#"&amp;$B$11,"Intercompany#"&amp;$B$14,"Movement#"&amp;$B$12,"Custom1#"&amp;$B$6,"Custom2#"&amp;$B$7,"Custom3#"&amp;$B$8,"Custom4#"&amp;$B$9,"Entity#"&amp;$B36,"Account#"&amp;$Q$15)),2)</f>
        <v>0</v>
      </c>
      <c r="R36" s="133">
        <f>ROUND(([2]!HsGetValue("FCC","Scenario#"&amp;$B$2,"Years#"&amp;$B$4,"Period#"&amp;$B$3,"View#"&amp;$B$10,"Consolidation#"&amp;$B$13,"Data Source#"&amp;$B$11,"Intercompany#"&amp;$B$14,"Movement#"&amp;$B$12,"Custom1#"&amp;$B$6,"Custom2#"&amp;$B$7,"Custom3#"&amp;$B$8,"Custom4#"&amp;$B$9,"Entity#"&amp;$B36,"Account#"&amp;$R$15)),2)</f>
        <v>0</v>
      </c>
      <c r="S36" s="133">
        <f>ROUND(([2]!HsGetValue("FCC","Scenario#"&amp;$B$2,"Years#"&amp;$B$4,"Period#"&amp;$B$3,"View#"&amp;$B$10,"Consolidation#"&amp;$B$13,"Data Source#"&amp;$B$11,"Intercompany#"&amp;$B$14,"Movement#"&amp;$B$12,"Custom1#"&amp;$B$6,"Custom2#"&amp;$B$7,"Custom3#"&amp;$B$8,"Custom4#"&amp;$B$9,"Entity#"&amp;$B36,"Account#"&amp;$S$15)),2)</f>
        <v>0</v>
      </c>
      <c r="T36" s="133"/>
      <c r="U36" s="133">
        <f>ROUND(([2]!HsGetValue("FCC","Scenario#"&amp;$B$2,"Years#"&amp;$B$4,"Period#"&amp;$B$3,"View#"&amp;$B$10,"Consolidation#"&amp;$B$13,"Data Source#"&amp;$B$11,"Intercompany#"&amp;$B$14,"Movement#"&amp;$B$12,"Custom1#"&amp;$B$6,"Custom2#"&amp;$B$7,"Custom3#"&amp;$B$8,"Custom4#"&amp;$B$9,"Entity#"&amp;$B36,"Account#"&amp;$U$15)),2)</f>
        <v>0</v>
      </c>
      <c r="V36" s="133">
        <f>ROUND(([2]!HsGetValue("FCC","Scenario#"&amp;$B$2,"Years#"&amp;$B$4,"Period#"&amp;$B$3,"View#"&amp;$B$10,"Consolidation#"&amp;$B$13,"Data Source#"&amp;$B$11,"Intercompany#"&amp;$B$14,"Movement#"&amp;$B$12,"Custom1#"&amp;$B$6,"Custom2#"&amp;$B$7,"Custom3#"&amp;$B$8,"Custom4#"&amp;$B$9,"Entity#"&amp;$B36,"Account#"&amp;$V$15)),2)</f>
        <v>0</v>
      </c>
      <c r="W36" s="133">
        <f>ROUND(([2]!HsGetValue("FCC","Scenario#"&amp;$B$2,"Years#"&amp;$B$4,"Period#"&amp;$B$3,"View#"&amp;$B$10,"Consolidation#"&amp;$B$13,"Data Source#"&amp;$B$11,"Intercompany#"&amp;$B$14,"Movement#"&amp;$B$12,"Custom1#"&amp;$B$6,"Custom2#"&amp;$B$7,"Custom3#"&amp;$B$8,"Custom4#"&amp;$B$9,"Entity#"&amp;$B36,"Account#"&amp;$W$15)+[2]!HsGetValue("FCC","Scenario#"&amp;$B$2,"Years#"&amp;$B$4,"Period#"&amp;$B$3,"View#"&amp;$B$10,"Consolidation#"&amp;$B$13,"Data Source#"&amp;$B$11,"Intercompany#"&amp;$B$14,"Movement#"&amp;$B$12,"Custom1#"&amp;$B$6,"Custom2#"&amp;$B$7,"Custom3#"&amp;$B$8,"Custom4#"&amp;$B$9,"Entity#"&amp;$B36,"Account#"&amp;$W$16)),2)</f>
        <v>0</v>
      </c>
    </row>
    <row r="37" spans="1:23" s="341" customFormat="1" ht="15" customHeight="1">
      <c r="A37" s="339" t="s">
        <v>420</v>
      </c>
      <c r="B37" s="339" t="s">
        <v>424</v>
      </c>
      <c r="C37" s="340">
        <v>43000</v>
      </c>
      <c r="D37" s="340" t="s">
        <v>158</v>
      </c>
      <c r="E37" s="341" t="s">
        <v>423</v>
      </c>
      <c r="F37" s="342">
        <f t="shared" si="0"/>
        <v>0</v>
      </c>
      <c r="G37" s="343">
        <v>0</v>
      </c>
      <c r="H37" s="343">
        <v>0</v>
      </c>
      <c r="I37" s="344">
        <v>0</v>
      </c>
      <c r="J37" s="345">
        <v>0</v>
      </c>
      <c r="K37" s="343">
        <v>0</v>
      </c>
      <c r="L37" s="343">
        <v>0</v>
      </c>
      <c r="M37" s="343">
        <v>0</v>
      </c>
      <c r="N37" s="343">
        <v>0</v>
      </c>
      <c r="O37" s="343">
        <v>0</v>
      </c>
      <c r="P37" s="343">
        <v>0</v>
      </c>
      <c r="Q37" s="343">
        <v>0</v>
      </c>
      <c r="R37" s="343">
        <v>0</v>
      </c>
      <c r="S37" s="343">
        <v>0</v>
      </c>
      <c r="T37" s="343"/>
      <c r="U37" s="343">
        <v>0</v>
      </c>
      <c r="V37" s="343">
        <v>0</v>
      </c>
      <c r="W37" s="343">
        <v>0</v>
      </c>
    </row>
    <row r="38" spans="1:23" ht="15" customHeight="1">
      <c r="A38" s="132" t="s">
        <v>420</v>
      </c>
      <c r="B38" s="132" t="s">
        <v>302</v>
      </c>
      <c r="C38" s="33">
        <v>43100</v>
      </c>
      <c r="D38" s="33" t="s">
        <v>158</v>
      </c>
      <c r="E38" t="s">
        <v>62</v>
      </c>
      <c r="F38" s="229">
        <f t="shared" si="0"/>
        <v>0</v>
      </c>
      <c r="G38" s="133">
        <f>ROUND(([2]!HsGetValue("FCC","Scenario#"&amp;$B$2,"Years#"&amp;$B$4,"Period#"&amp;$B$3,"View#"&amp;$B$10,"Consolidation#"&amp;$B$13,"Data Source#"&amp;B$11,"Intercompany#"&amp;$B$14,"Movement#"&amp;$B$12,"Custom1#"&amp;$B$6,"Custom2#"&amp;$B$7,"Custom3#"&amp;$B$8,"Custom4#"&amp;$B$9,"Entity#"&amp;$B38,"Account#"&amp;$G$15)+[2]!HsGetValue("FCC","Scenario#"&amp;$B$2,"Years#"&amp;$B$4,"Period#"&amp;$B$3,"View#"&amp;$B$10,"Consolidation#"&amp;$B$13,"Data Source#"&amp;B$11,"Intercompany#"&amp;$B$14,"Movement#"&amp;$B$12,"Custom1#"&amp;$B$6,"Custom2#"&amp;$B$7,"Custom3#"&amp;$B$8,"Custom4#"&amp;$B$9,"Entity#"&amp;$B38,"Account#"&amp;$G$16)),2)</f>
        <v>0</v>
      </c>
      <c r="H38" s="133">
        <f>ROUND(([2]!HsGetValue("FCC","Scenario#"&amp;$B$2,"Years#"&amp;$B$4,"Period#"&amp;$B$3,"View#"&amp;$B$10,"Consolidation#"&amp;$B$13,"Data Source#"&amp;$B$11,"Intercompany#"&amp;$B$14,"Movement#"&amp;$B$12,"Custom1#"&amp;$B$6,"Custom2#"&amp;$B$7,"Custom3#"&amp;$B$8,"Custom4#"&amp;$B$9,"Entity#"&amp;$B38,"Account#"&amp;$H$15)+[2]!HsGetValue("FCC","Scenario#"&amp;$B$2,"Years#"&amp;$B$4,"Period#"&amp;$B$3,"View#"&amp;$B$10,"Consolidation#"&amp;$B$13,"Data Source#"&amp;$B$11,"Intercompany#"&amp;$B$14,"Movement#"&amp;$B$12,"Custom1#"&amp;$B$6,"Custom2#"&amp;$B$7,"Custom3#"&amp;$B$8,"Custom4#"&amp;$B$9,"Entity#"&amp;$B38,"Account#"&amp;$H$16)),2)</f>
        <v>0</v>
      </c>
      <c r="I38" s="133">
        <f>ROUND(([2]!HsGetValue("FCC","Scenario#"&amp;$B$2,"Years#"&amp;$B$4,"Period#"&amp;$B$3,"View#"&amp;$B$10,"Consolidation#"&amp;$B$13,"Data Source#"&amp;$B$11,"Intercompany#"&amp;$B$14,"Movement#"&amp;$B$12,"Custom1#"&amp;$B$6,"Custom2#"&amp;$B$7,"Custom3#"&amp;$B$8,"Custom4#"&amp;$B$9,"Entity#"&amp;$B38,"Account#"&amp;$I$15)+[2]!HsGetValue("FCC","Scenario#"&amp;$B$2,"Years#"&amp;$B$4,"Period#"&amp;$B$3,"View#"&amp;$B$10,"Consolidation#"&amp;$B$13,"Data Source#"&amp;$B$11,"Intercompany#"&amp;$B$14,"Movement#"&amp;$B$12,"Custom1#"&amp;$B$6,"Custom2#"&amp;$B$7,"Custom3#"&amp;$B$8,"Custom4#"&amp;$B$9,"Entity#"&amp;$B38,"Account#"&amp;$I$16)+[2]!HsGetValue("FCC","Scenario#"&amp;$B$2,"Years#"&amp;$B$4,"Period#"&amp;$B$3,"View#"&amp;$B$10,"Consolidation#"&amp;$B$13,"Data Source#"&amp;$B$11,"Intercompany#"&amp;$B$14,"Movement#"&amp;$B$12,"Custom1#"&amp;$B$6,"Custom2#"&amp;$B$7,"Custom3#"&amp;$B$8,"Custom4#"&amp;$B$9,"Entity#"&amp;$B38,"Account#"&amp;$I$17)),2)</f>
        <v>0</v>
      </c>
      <c r="J38" s="34">
        <f>ROUND(([2]!HsGetValue("FCC","Scenario#"&amp;$B$2,"Years#"&amp;$B$4,"Period#"&amp;$B$3,"View#"&amp;$B$10,"Consolidation#"&amp;$B$13,"Data Source#"&amp;$B$11,"Intercompany#"&amp;$B$14,"Movement#"&amp;$B$12,"Custom1#"&amp;$B$6,"Custom2#"&amp;$B$7,"Custom3#"&amp;$B$8,"Custom4#"&amp;$B$9,"Entity#"&amp;$B38,"Account#"&amp;$J$15)+[2]!HsGetValue("FCC","Scenario#"&amp;$B$2,"Years#"&amp;$B$4,"Period#"&amp;$B$3,"View#"&amp;$B$10,"Consolidation#"&amp;$B$13,"Data Source#"&amp;$B$11,"Intercompany#"&amp;$B$14,"Movement#"&amp;$B$12,"Custom1#"&amp;$B$6,"Custom2#"&amp;$B$7,"Custom3#"&amp;$B$8,"Custom4#"&amp;$B$9,"Entity#"&amp;$B38,"Account#"&amp;$J$16)),2)</f>
        <v>0</v>
      </c>
      <c r="K38" s="133">
        <f>ROUND(([2]!HsGetValue("FCC","Scenario#"&amp;$B$2,"Years#"&amp;$B$4,"Period#"&amp;$B$3,"View#"&amp;$B$10,"Consolidation#"&amp;$B$13,"Data Source#"&amp;$B$11,"Intercompany#"&amp;$B$14,"Movement#"&amp;$B$12,"Custom1#"&amp;$B$6,"Custom2#"&amp;$B$7,"Custom3#"&amp;$B$8,"Custom4#"&amp;$B$9,"Entity#"&amp;$B38,"Account#"&amp;$K$15)+[2]!HsGetValue("FCC","Scenario#"&amp;$B$2,"Years#"&amp;$B$4,"Period#"&amp;$B$3,"View#"&amp;$B$10,"Consolidation#"&amp;$B$13,"Data Source#"&amp;$B$11,"Intercompany#"&amp;$B$14,"Movement#"&amp;$B$12,"Custom1#"&amp;$B$6,"Custom2#"&amp;$B$7,"Custom3#"&amp;$B$8,"Custom4#"&amp;$B$9,"Entity#"&amp;$B38,"Account#"&amp;$K$16)+[2]!HsGetValue("FCC","Scenario#"&amp;$B$2,"Years#"&amp;$B$4,"Period#"&amp;$B$3,"View#"&amp;$B$10,"Consolidation#"&amp;$B$13,"Data Source#"&amp;$B$11,"Intercompany#"&amp;$B$14,"Movement#"&amp;$B$12,"Custom1#"&amp;$B$6,"Custom2#"&amp;$B$7,"Custom3#"&amp;$B$8,"Custom4#"&amp;$B$9,"Entity#"&amp;$B38,"Account#"&amp;$K$17)+[2]!HsGetValue("FCC","Scenario#"&amp;$B$2,"Years#"&amp;$B$4,"Period#"&amp;$B$3,"View#"&amp;$B$10,"Consolidation#"&amp;$B$13,"Data Source#"&amp;$B$11,"Intercompany#"&amp;$B$14,"Movement#"&amp;$B$12,"Custom1#"&amp;$B$6,"Custom2#"&amp;$B$7,"Custom3#"&amp;$B$8,"Custom4#"&amp;$B$9,"Entity#"&amp;$B38,"Account#"&amp;$K$18)),2)</f>
        <v>0</v>
      </c>
      <c r="L38" s="133">
        <f>ROUND(([2]!HsGetValue("FCC","Scenario#"&amp;$B$2,"Years#"&amp;$B$4,"Period#"&amp;$B$3,"View#"&amp;$B$10,"Consolidation#"&amp;$B$13,"Data Source#"&amp;$B$11,"Intercompany#"&amp;$B$14,"Movement#"&amp;$B$12,"Custom1#"&amp;$B$6,"Custom2#"&amp;$B$7,"Custom3#"&amp;$B$8,"Custom4#"&amp;$B$9,"Entity#"&amp;$B38,"Account#"&amp;$L$15)+[2]!HsGetValue("FCC","Scenario#"&amp;$B$2,"Years#"&amp;$B$4,"Period#"&amp;$B$3,"View#"&amp;$B$10,"Consolidation#"&amp;$B$13,"Data Source#"&amp;$B$11,"Intercompany#"&amp;$B$14,"Movement#"&amp;$B$12,"Custom1#"&amp;$B$6,"Custom2#"&amp;$B$7,"Custom3#"&amp;$B$8,"Custom4#"&amp;$B$9,"Entity#"&amp;$B38,"Account#"&amp;$L$16)),2)</f>
        <v>0</v>
      </c>
      <c r="M38" s="231">
        <f>ROUND(([2]!HsGetValue("FCC","Scenario#"&amp;$B$2,"Years#"&amp;$B$4,"Period#"&amp;$B$3,"View#"&amp;$B$10,"Consolidation#"&amp;$B$13,"Data Source#"&amp;$B$11,"Intercompany#"&amp;$B$14,"Movement#"&amp;$B$12,"Custom1#"&amp;$B$6,"Custom2#"&amp;$B$7,"Custom3#"&amp;$B$8,"Custom4#"&amp;$B$9,"Entity#"&amp;$B38,"Account#"&amp;$M$15)+[2]!HsGetValue("FCC","Scenario#"&amp;$B$2,"Years#"&amp;$B$4,"Period#"&amp;$B$3,"View#"&amp;$B$10,"Consolidation#"&amp;$B$13,"Data Source#"&amp;$B$11,"Intercompany#"&amp;$B$14,"Movement#"&amp;$B$12,"Custom1#"&amp;$B$6,"Custom2#"&amp;$B$7,"Custom3#"&amp;$B$8,"Custom4#"&amp;$B$9,"Entity#"&amp;$B38,"Account#"&amp;$M$16)+[2]!HsGetValue("FCC","Scenario#"&amp;$B$2,"Years#"&amp;$B$4,"Period#"&amp;$B$3,"View#"&amp;$B$10,"Consolidation#"&amp;$B$13,"Data Source#"&amp;$B$11,"Intercompany#"&amp;$B$14,"Movement#"&amp;$B$12,"Custom1#"&amp;$B$6,"Custom2#"&amp;$B$7,"Custom3#"&amp;$B$8,"Custom4#"&amp;$B$9,"Entity#"&amp;$B38,"Account#"&amp;$M$17)),2)</f>
        <v>0</v>
      </c>
      <c r="N38" s="133">
        <f>ROUND(([2]!HsGetValue("FCC","Scenario#"&amp;$B$2,"Years#"&amp;$B$4,"Period#"&amp;$B$3,"View#"&amp;$B$10,"Consolidation#"&amp;$B$13,"Data Source#"&amp;$B$11,"Intercompany#"&amp;$B$14,"Movement#"&amp;$B$12,"Custom1#"&amp;$B$6,"Custom2#"&amp;$B$7,"Custom3#"&amp;$B$8,"Custom4#"&amp;$B$9,"Entity#"&amp;$B38,"Account#"&amp;$N$15)+[2]!HsGetValue("FCC","Scenario#"&amp;$B$2,"Years#"&amp;$B$4,"Period#"&amp;$B$3,"View#"&amp;$B$10,"Consolidation#"&amp;$B$13,"Data Source#"&amp;$B$11,"Intercompany#"&amp;$B$14,"Movement#"&amp;$B$12,"Custom1#"&amp;$B$6,"Custom2#"&amp;$B$7,"Custom3#"&amp;$B$8,"Custom4#"&amp;$B$9,"Entity#"&amp;$B38,"Account#"&amp;$N$16)),2)</f>
        <v>0</v>
      </c>
      <c r="O38" s="133">
        <f>ROUND(([2]!HsGetValue("FCC","Scenario#"&amp;$B$2,"Years#"&amp;$B$4,"Period#"&amp;$B$3,"View#"&amp;$B$10,"Consolidation#"&amp;$B$13,"Data Source#"&amp;$B$11,"Intercompany#"&amp;$B$14,"Movement#"&amp;$B$12,"Custom1#"&amp;$B$6,"Custom2#"&amp;$B$7,"Custom3#"&amp;$B$8,"Custom4#"&amp;$B$9,"Entity#"&amp;$B38,"Account#"&amp;$O$15)+[2]!HsGetValue("FCC","Scenario#"&amp;$B$2,"Years#"&amp;$B$4,"Period#"&amp;$B$3,"View#"&amp;$B$10,"Consolidation#"&amp;$B$13,"Data Source#"&amp;$B$11,"Intercompany#"&amp;$B$14,"Movement#"&amp;$B$12,"Custom1#"&amp;$B$6,"Custom2#"&amp;$B$7,"Custom3#"&amp;$B$8,"Custom4#"&amp;$B$9,"Entity#"&amp;$B38,"Account#"&amp;$O$16)),2)</f>
        <v>0</v>
      </c>
      <c r="P38" s="133">
        <f>ROUND(([2]!HsGetValue("FCC","Scenario#"&amp;$B$2,"Years#"&amp;$B$4,"Period#"&amp;$B$3,"View#"&amp;$B$10,"Consolidation#"&amp;$B$13,"Data Source#"&amp;$B$11,"Intercompany#"&amp;$B$14,"Movement#"&amp;$B$12,"Custom1#"&amp;$B$6,"Custom2#"&amp;$B$7,"Custom3#"&amp;$B$8,"Custom4#"&amp;$B$9,"Entity#"&amp;$B38,"Account#"&amp;$P$15)+[2]!HsGetValue("FCC","Scenario#"&amp;$B$2,"Years#"&amp;$B$4,"Period#"&amp;$B$3,"View#"&amp;$B$10,"Consolidation#"&amp;$B$13,"Data Source#"&amp;$B$11,"Intercompany#"&amp;$B$14,"Movement#"&amp;$B$12,"Custom1#"&amp;$B$6,"Custom2#"&amp;$B$7,"Custom3#"&amp;$B$8,"Custom4#"&amp;$B$9,"Entity#"&amp;$B38,"Account#"&amp;$P$16)),2)</f>
        <v>0</v>
      </c>
      <c r="Q38" s="133">
        <f>ROUND(([2]!HsGetValue("FCC","Scenario#"&amp;$B$2,"Years#"&amp;$B$4,"Period#"&amp;$B$3,"View#"&amp;$B$10,"Consolidation#"&amp;$B$13,"Data Source#"&amp;$B$11,"Intercompany#"&amp;$B$14,"Movement#"&amp;$B$12,"Custom1#"&amp;$B$6,"Custom2#"&amp;$B$7,"Custom3#"&amp;$B$8,"Custom4#"&amp;$B$9,"Entity#"&amp;$B38,"Account#"&amp;$Q$15)),2)</f>
        <v>0</v>
      </c>
      <c r="R38" s="133">
        <f>ROUND(([2]!HsGetValue("FCC","Scenario#"&amp;$B$2,"Years#"&amp;$B$4,"Period#"&amp;$B$3,"View#"&amp;$B$10,"Consolidation#"&amp;$B$13,"Data Source#"&amp;$B$11,"Intercompany#"&amp;$B$14,"Movement#"&amp;$B$12,"Custom1#"&amp;$B$6,"Custom2#"&amp;$B$7,"Custom3#"&amp;$B$8,"Custom4#"&amp;$B$9,"Entity#"&amp;$B38,"Account#"&amp;$R$15)),2)</f>
        <v>0</v>
      </c>
      <c r="S38" s="133">
        <f>ROUND(([2]!HsGetValue("FCC","Scenario#"&amp;$B$2,"Years#"&amp;$B$4,"Period#"&amp;$B$3,"View#"&amp;$B$10,"Consolidation#"&amp;$B$13,"Data Source#"&amp;$B$11,"Intercompany#"&amp;$B$14,"Movement#"&amp;$B$12,"Custom1#"&amp;$B$6,"Custom2#"&amp;$B$7,"Custom3#"&amp;$B$8,"Custom4#"&amp;$B$9,"Entity#"&amp;$B38,"Account#"&amp;$S$15)),2)</f>
        <v>0</v>
      </c>
      <c r="T38" s="133"/>
      <c r="U38" s="133">
        <f>ROUND(([2]!HsGetValue("FCC","Scenario#"&amp;$B$2,"Years#"&amp;$B$4,"Period#"&amp;$B$3,"View#"&amp;$B$10,"Consolidation#"&amp;$B$13,"Data Source#"&amp;$B$11,"Intercompany#"&amp;$B$14,"Movement#"&amp;$B$12,"Custom1#"&amp;$B$6,"Custom2#"&amp;$B$7,"Custom3#"&amp;$B$8,"Custom4#"&amp;$B$9,"Entity#"&amp;$B38,"Account#"&amp;$U$15)),2)</f>
        <v>0</v>
      </c>
      <c r="V38" s="133">
        <f>ROUND(([2]!HsGetValue("FCC","Scenario#"&amp;$B$2,"Years#"&amp;$B$4,"Period#"&amp;$B$3,"View#"&amp;$B$10,"Consolidation#"&amp;$B$13,"Data Source#"&amp;$B$11,"Intercompany#"&amp;$B$14,"Movement#"&amp;$B$12,"Custom1#"&amp;$B$6,"Custom2#"&amp;$B$7,"Custom3#"&amp;$B$8,"Custom4#"&amp;$B$9,"Entity#"&amp;$B38,"Account#"&amp;$V$15)),2)</f>
        <v>0</v>
      </c>
      <c r="W38" s="133">
        <f>ROUND(([2]!HsGetValue("FCC","Scenario#"&amp;$B$2,"Years#"&amp;$B$4,"Period#"&amp;$B$3,"View#"&amp;$B$10,"Consolidation#"&amp;$B$13,"Data Source#"&amp;$B$11,"Intercompany#"&amp;$B$14,"Movement#"&amp;$B$12,"Custom1#"&amp;$B$6,"Custom2#"&amp;$B$7,"Custom3#"&amp;$B$8,"Custom4#"&amp;$B$9,"Entity#"&amp;$B38,"Account#"&amp;$W$15)+[2]!HsGetValue("FCC","Scenario#"&amp;$B$2,"Years#"&amp;$B$4,"Period#"&amp;$B$3,"View#"&amp;$B$10,"Consolidation#"&amp;$B$13,"Data Source#"&amp;$B$11,"Intercompany#"&amp;$B$14,"Movement#"&amp;$B$12,"Custom1#"&amp;$B$6,"Custom2#"&amp;$B$7,"Custom3#"&amp;$B$8,"Custom4#"&amp;$B$9,"Entity#"&amp;$B38,"Account#"&amp;$W$16)),2)</f>
        <v>0</v>
      </c>
    </row>
    <row r="39" spans="1:23">
      <c r="A39" s="132" t="s">
        <v>420</v>
      </c>
      <c r="B39" s="132" t="s">
        <v>303</v>
      </c>
      <c r="C39" s="33">
        <v>43200</v>
      </c>
      <c r="D39" s="33" t="s">
        <v>158</v>
      </c>
      <c r="E39" t="s">
        <v>63</v>
      </c>
      <c r="F39" s="229">
        <f t="shared" si="0"/>
        <v>1580746.03</v>
      </c>
      <c r="G39" s="147" t="s">
        <v>736</v>
      </c>
      <c r="H39" s="133">
        <f>ROUND(([2]!HsGetValue("FCC","Scenario#"&amp;$B$2,"Years#"&amp;$B$4,"Period#"&amp;$B$3,"View#"&amp;$B$10,"Consolidation#"&amp;$B$13,"Data Source#"&amp;$B$11,"Intercompany#"&amp;$B$14,"Movement#"&amp;$B$12,"Custom1#"&amp;$B$6,"Custom2#"&amp;$B$7,"Custom3#"&amp;$B$8,"Custom4#"&amp;$B$9,"Entity#"&amp;$B39,"Account#"&amp;$H$15)+[2]!HsGetValue("FCC","Scenario#"&amp;$B$2,"Years#"&amp;$B$4,"Period#"&amp;$B$3,"View#"&amp;$B$10,"Consolidation#"&amp;$B$13,"Data Source#"&amp;$B$11,"Intercompany#"&amp;$B$14,"Movement#"&amp;$B$12,"Custom1#"&amp;$B$6,"Custom2#"&amp;$B$7,"Custom3#"&amp;$B$8,"Custom4#"&amp;$B$9,"Entity#"&amp;$B39,"Account#"&amp;$H$16)),2)</f>
        <v>1580746.03</v>
      </c>
      <c r="I39" s="133">
        <f>ROUND(([2]!HsGetValue("FCC","Scenario#"&amp;$B$2,"Years#"&amp;$B$4,"Period#"&amp;$B$3,"View#"&amp;$B$10,"Consolidation#"&amp;$B$13,"Data Source#"&amp;$B$11,"Intercompany#"&amp;$B$14,"Movement#"&amp;$B$12,"Custom1#"&amp;$B$6,"Custom2#"&amp;$B$7,"Custom3#"&amp;$B$8,"Custom4#"&amp;$B$9,"Entity#"&amp;$B39,"Account#"&amp;$I$15)+[2]!HsGetValue("FCC","Scenario#"&amp;$B$2,"Years#"&amp;$B$4,"Period#"&amp;$B$3,"View#"&amp;$B$10,"Consolidation#"&amp;$B$13,"Data Source#"&amp;$B$11,"Intercompany#"&amp;$B$14,"Movement#"&amp;$B$12,"Custom1#"&amp;$B$6,"Custom2#"&amp;$B$7,"Custom3#"&amp;$B$8,"Custom4#"&amp;$B$9,"Entity#"&amp;$B39,"Account#"&amp;$I$16)+[2]!HsGetValue("FCC","Scenario#"&amp;$B$2,"Years#"&amp;$B$4,"Period#"&amp;$B$3,"View#"&amp;$B$10,"Consolidation#"&amp;$B$13,"Data Source#"&amp;$B$11,"Intercompany#"&amp;$B$14,"Movement#"&amp;$B$12,"Custom1#"&amp;$B$6,"Custom2#"&amp;$B$7,"Custom3#"&amp;$B$8,"Custom4#"&amp;$B$9,"Entity#"&amp;$B39,"Account#"&amp;$I$17)),2)</f>
        <v>0</v>
      </c>
      <c r="J39" s="34">
        <f>ROUND(([2]!HsGetValue("FCC","Scenario#"&amp;$B$2,"Years#"&amp;$B$4,"Period#"&amp;$B$3,"View#"&amp;$B$10,"Consolidation#"&amp;$B$13,"Data Source#"&amp;$B$11,"Intercompany#"&amp;$B$14,"Movement#"&amp;$B$12,"Custom1#"&amp;$B$6,"Custom2#"&amp;$B$7,"Custom3#"&amp;$B$8,"Custom4#"&amp;$B$9,"Entity#"&amp;$B39,"Account#"&amp;$J$15)+[2]!HsGetValue("FCC","Scenario#"&amp;$B$2,"Years#"&amp;$B$4,"Period#"&amp;$B$3,"View#"&amp;$B$10,"Consolidation#"&amp;$B$13,"Data Source#"&amp;$B$11,"Intercompany#"&amp;$B$14,"Movement#"&amp;$B$12,"Custom1#"&amp;$B$6,"Custom2#"&amp;$B$7,"Custom3#"&amp;$B$8,"Custom4#"&amp;$B$9,"Entity#"&amp;$B39,"Account#"&amp;$J$16)),2)</f>
        <v>0</v>
      </c>
      <c r="K39" s="133">
        <f>ROUND(([2]!HsGetValue("FCC","Scenario#"&amp;$B$2,"Years#"&amp;$B$4,"Period#"&amp;$B$3,"View#"&amp;$B$10,"Consolidation#"&amp;$B$13,"Data Source#"&amp;$B$11,"Intercompany#"&amp;$B$14,"Movement#"&amp;$B$12,"Custom1#"&amp;$B$6,"Custom2#"&amp;$B$7,"Custom3#"&amp;$B$8,"Custom4#"&amp;$B$9,"Entity#"&amp;$B39,"Account#"&amp;$K$15)+[2]!HsGetValue("FCC","Scenario#"&amp;$B$2,"Years#"&amp;$B$4,"Period#"&amp;$B$3,"View#"&amp;$B$10,"Consolidation#"&amp;$B$13,"Data Source#"&amp;$B$11,"Intercompany#"&amp;$B$14,"Movement#"&amp;$B$12,"Custom1#"&amp;$B$6,"Custom2#"&amp;$B$7,"Custom3#"&amp;$B$8,"Custom4#"&amp;$B$9,"Entity#"&amp;$B39,"Account#"&amp;$K$16)+[2]!HsGetValue("FCC","Scenario#"&amp;$B$2,"Years#"&amp;$B$4,"Period#"&amp;$B$3,"View#"&amp;$B$10,"Consolidation#"&amp;$B$13,"Data Source#"&amp;$B$11,"Intercompany#"&amp;$B$14,"Movement#"&amp;$B$12,"Custom1#"&amp;$B$6,"Custom2#"&amp;$B$7,"Custom3#"&amp;$B$8,"Custom4#"&amp;$B$9,"Entity#"&amp;$B39,"Account#"&amp;$K$17)+[2]!HsGetValue("FCC","Scenario#"&amp;$B$2,"Years#"&amp;$B$4,"Period#"&amp;$B$3,"View#"&amp;$B$10,"Consolidation#"&amp;$B$13,"Data Source#"&amp;$B$11,"Intercompany#"&amp;$B$14,"Movement#"&amp;$B$12,"Custom1#"&amp;$B$6,"Custom2#"&amp;$B$7,"Custom3#"&amp;$B$8,"Custom4#"&amp;$B$9,"Entity#"&amp;$B39,"Account#"&amp;$K$18)),2)</f>
        <v>0</v>
      </c>
      <c r="L39" s="133">
        <f>ROUND(([2]!HsGetValue("FCC","Scenario#"&amp;$B$2,"Years#"&amp;$B$4,"Period#"&amp;$B$3,"View#"&amp;$B$10,"Consolidation#"&amp;$B$13,"Data Source#"&amp;$B$11,"Intercompany#"&amp;$B$14,"Movement#"&amp;$B$12,"Custom1#"&amp;$B$6,"Custom2#"&amp;$B$7,"Custom3#"&amp;$B$8,"Custom4#"&amp;$B$9,"Entity#"&amp;$B39,"Account#"&amp;$L$15)+[2]!HsGetValue("FCC","Scenario#"&amp;$B$2,"Years#"&amp;$B$4,"Period#"&amp;$B$3,"View#"&amp;$B$10,"Consolidation#"&amp;$B$13,"Data Source#"&amp;$B$11,"Intercompany#"&amp;$B$14,"Movement#"&amp;$B$12,"Custom1#"&amp;$B$6,"Custom2#"&amp;$B$7,"Custom3#"&amp;$B$8,"Custom4#"&amp;$B$9,"Entity#"&amp;$B39,"Account#"&amp;$L$16)),2)</f>
        <v>0</v>
      </c>
      <c r="M39" s="231">
        <f>ROUND(([2]!HsGetValue("FCC","Scenario#"&amp;$B$2,"Years#"&amp;$B$4,"Period#"&amp;$B$3,"View#"&amp;$B$10,"Consolidation#"&amp;$B$13,"Data Source#"&amp;$B$11,"Intercompany#"&amp;$B$14,"Movement#"&amp;$B$12,"Custom1#"&amp;$B$6,"Custom2#"&amp;$B$7,"Custom3#"&amp;$B$8,"Custom4#"&amp;$B$9,"Entity#"&amp;$B39,"Account#"&amp;$M$15)+[2]!HsGetValue("FCC","Scenario#"&amp;$B$2,"Years#"&amp;$B$4,"Period#"&amp;$B$3,"View#"&amp;$B$10,"Consolidation#"&amp;$B$13,"Data Source#"&amp;$B$11,"Intercompany#"&amp;$B$14,"Movement#"&amp;$B$12,"Custom1#"&amp;$B$6,"Custom2#"&amp;$B$7,"Custom3#"&amp;$B$8,"Custom4#"&amp;$B$9,"Entity#"&amp;$B39,"Account#"&amp;$M$16)+[2]!HsGetValue("FCC","Scenario#"&amp;$B$2,"Years#"&amp;$B$4,"Period#"&amp;$B$3,"View#"&amp;$B$10,"Consolidation#"&amp;$B$13,"Data Source#"&amp;$B$11,"Intercompany#"&amp;$B$14,"Movement#"&amp;$B$12,"Custom1#"&amp;$B$6,"Custom2#"&amp;$B$7,"Custom3#"&amp;$B$8,"Custom4#"&amp;$B$9,"Entity#"&amp;$B39,"Account#"&amp;$M$17)),2)</f>
        <v>0</v>
      </c>
      <c r="N39" s="133">
        <f>ROUND(([2]!HsGetValue("FCC","Scenario#"&amp;$B$2,"Years#"&amp;$B$4,"Period#"&amp;$B$3,"View#"&amp;$B$10,"Consolidation#"&amp;$B$13,"Data Source#"&amp;$B$11,"Intercompany#"&amp;$B$14,"Movement#"&amp;$B$12,"Custom1#"&amp;$B$6,"Custom2#"&amp;$B$7,"Custom3#"&amp;$B$8,"Custom4#"&amp;$B$9,"Entity#"&amp;$B39,"Account#"&amp;$N$15)+[2]!HsGetValue("FCC","Scenario#"&amp;$B$2,"Years#"&amp;$B$4,"Period#"&amp;$B$3,"View#"&amp;$B$10,"Consolidation#"&amp;$B$13,"Data Source#"&amp;$B$11,"Intercompany#"&amp;$B$14,"Movement#"&amp;$B$12,"Custom1#"&amp;$B$6,"Custom2#"&amp;$B$7,"Custom3#"&amp;$B$8,"Custom4#"&amp;$B$9,"Entity#"&amp;$B39,"Account#"&amp;$N$16)),2)</f>
        <v>0</v>
      </c>
      <c r="O39" s="133">
        <f>ROUND(([2]!HsGetValue("FCC","Scenario#"&amp;$B$2,"Years#"&amp;$B$4,"Period#"&amp;$B$3,"View#"&amp;$B$10,"Consolidation#"&amp;$B$13,"Data Source#"&amp;$B$11,"Intercompany#"&amp;$B$14,"Movement#"&amp;$B$12,"Custom1#"&amp;$B$6,"Custom2#"&amp;$B$7,"Custom3#"&amp;$B$8,"Custom4#"&amp;$B$9,"Entity#"&amp;$B39,"Account#"&amp;$O$15)+[2]!HsGetValue("FCC","Scenario#"&amp;$B$2,"Years#"&amp;$B$4,"Period#"&amp;$B$3,"View#"&amp;$B$10,"Consolidation#"&amp;$B$13,"Data Source#"&amp;$B$11,"Intercompany#"&amp;$B$14,"Movement#"&amp;$B$12,"Custom1#"&amp;$B$6,"Custom2#"&amp;$B$7,"Custom3#"&amp;$B$8,"Custom4#"&amp;$B$9,"Entity#"&amp;$B39,"Account#"&amp;$O$16)),2)</f>
        <v>0</v>
      </c>
      <c r="P39" s="133">
        <f>ROUND(([2]!HsGetValue("FCC","Scenario#"&amp;$B$2,"Years#"&amp;$B$4,"Period#"&amp;$B$3,"View#"&amp;$B$10,"Consolidation#"&amp;$B$13,"Data Source#"&amp;$B$11,"Intercompany#"&amp;$B$14,"Movement#"&amp;$B$12,"Custom1#"&amp;$B$6,"Custom2#"&amp;$B$7,"Custom3#"&amp;$B$8,"Custom4#"&amp;$B$9,"Entity#"&amp;$B39,"Account#"&amp;$P$15)+[2]!HsGetValue("FCC","Scenario#"&amp;$B$2,"Years#"&amp;$B$4,"Period#"&amp;$B$3,"View#"&amp;$B$10,"Consolidation#"&amp;$B$13,"Data Source#"&amp;$B$11,"Intercompany#"&amp;$B$14,"Movement#"&amp;$B$12,"Custom1#"&amp;$B$6,"Custom2#"&amp;$B$7,"Custom3#"&amp;$B$8,"Custom4#"&amp;$B$9,"Entity#"&amp;$B39,"Account#"&amp;$P$16)),2)</f>
        <v>0</v>
      </c>
      <c r="Q39" s="133">
        <f>ROUND(([2]!HsGetValue("FCC","Scenario#"&amp;$B$2,"Years#"&amp;$B$4,"Period#"&amp;$B$3,"View#"&amp;$B$10,"Consolidation#"&amp;$B$13,"Data Source#"&amp;$B$11,"Intercompany#"&amp;$B$14,"Movement#"&amp;$B$12,"Custom1#"&amp;$B$6,"Custom2#"&amp;$B$7,"Custom3#"&amp;$B$8,"Custom4#"&amp;$B$9,"Entity#"&amp;$B39,"Account#"&amp;$Q$15)),2)</f>
        <v>0</v>
      </c>
      <c r="R39" s="133">
        <f>ROUND(([2]!HsGetValue("FCC","Scenario#"&amp;$B$2,"Years#"&amp;$B$4,"Period#"&amp;$B$3,"View#"&amp;$B$10,"Consolidation#"&amp;$B$13,"Data Source#"&amp;$B$11,"Intercompany#"&amp;$B$14,"Movement#"&amp;$B$12,"Custom1#"&amp;$B$6,"Custom2#"&amp;$B$7,"Custom3#"&amp;$B$8,"Custom4#"&amp;$B$9,"Entity#"&amp;$B39,"Account#"&amp;$R$15)),2)</f>
        <v>0</v>
      </c>
      <c r="S39" s="133">
        <f>ROUND(([2]!HsGetValue("FCC","Scenario#"&amp;$B$2,"Years#"&amp;$B$4,"Period#"&amp;$B$3,"View#"&amp;$B$10,"Consolidation#"&amp;$B$13,"Data Source#"&amp;$B$11,"Intercompany#"&amp;$B$14,"Movement#"&amp;$B$12,"Custom1#"&amp;$B$6,"Custom2#"&amp;$B$7,"Custom3#"&amp;$B$8,"Custom4#"&amp;$B$9,"Entity#"&amp;$B39,"Account#"&amp;$S$15)),2)</f>
        <v>0</v>
      </c>
      <c r="T39" s="133"/>
      <c r="U39" s="133">
        <f>ROUND(([2]!HsGetValue("FCC","Scenario#"&amp;$B$2,"Years#"&amp;$B$4,"Period#"&amp;$B$3,"View#"&amp;$B$10,"Consolidation#"&amp;$B$13,"Data Source#"&amp;$B$11,"Intercompany#"&amp;$B$14,"Movement#"&amp;$B$12,"Custom1#"&amp;$B$6,"Custom2#"&amp;$B$7,"Custom3#"&amp;$B$8,"Custom4#"&amp;$B$9,"Entity#"&amp;$B39,"Account#"&amp;$U$15)),2)</f>
        <v>0</v>
      </c>
      <c r="V39" s="133">
        <f>ROUND(([2]!HsGetValue("FCC","Scenario#"&amp;$B$2,"Years#"&amp;$B$4,"Period#"&amp;$B$3,"View#"&amp;$B$10,"Consolidation#"&amp;$B$13,"Data Source#"&amp;$B$11,"Intercompany#"&amp;$B$14,"Movement#"&amp;$B$12,"Custom1#"&amp;$B$6,"Custom2#"&amp;$B$7,"Custom3#"&amp;$B$8,"Custom4#"&amp;$B$9,"Entity#"&amp;$B39,"Account#"&amp;$V$15)),2)</f>
        <v>0</v>
      </c>
      <c r="W39" s="133">
        <f>ROUND(([2]!HsGetValue("FCC","Scenario#"&amp;$B$2,"Years#"&amp;$B$4,"Period#"&amp;$B$3,"View#"&amp;$B$10,"Consolidation#"&amp;$B$13,"Data Source#"&amp;$B$11,"Intercompany#"&amp;$B$14,"Movement#"&amp;$B$12,"Custom1#"&amp;$B$6,"Custom2#"&amp;$B$7,"Custom3#"&amp;$B$8,"Custom4#"&amp;$B$9,"Entity#"&amp;$B39,"Account#"&amp;$W$15)+[2]!HsGetValue("FCC","Scenario#"&amp;$B$2,"Years#"&amp;$B$4,"Period#"&amp;$B$3,"View#"&amp;$B$10,"Consolidation#"&amp;$B$13,"Data Source#"&amp;$B$11,"Intercompany#"&amp;$B$14,"Movement#"&amp;$B$12,"Custom1#"&amp;$B$6,"Custom2#"&amp;$B$7,"Custom3#"&amp;$B$8,"Custom4#"&amp;$B$9,"Entity#"&amp;$B39,"Account#"&amp;$W$16)),2)</f>
        <v>0</v>
      </c>
    </row>
    <row r="40" spans="1:23">
      <c r="A40" s="132" t="s">
        <v>420</v>
      </c>
      <c r="B40" s="132" t="s">
        <v>304</v>
      </c>
      <c r="C40" s="33">
        <v>43400</v>
      </c>
      <c r="D40" s="33" t="s">
        <v>158</v>
      </c>
      <c r="E40" t="s">
        <v>64</v>
      </c>
      <c r="F40" s="229">
        <f t="shared" si="0"/>
        <v>765647.08</v>
      </c>
      <c r="G40" s="147" t="s">
        <v>736</v>
      </c>
      <c r="H40" s="133">
        <f>ROUND(([2]!HsGetValue("FCC","Scenario#"&amp;$B$2,"Years#"&amp;$B$4,"Period#"&amp;$B$3,"View#"&amp;$B$10,"Consolidation#"&amp;$B$13,"Data Source#"&amp;$B$11,"Intercompany#"&amp;$B$14,"Movement#"&amp;$B$12,"Custom1#"&amp;$B$6,"Custom2#"&amp;$B$7,"Custom3#"&amp;$B$8,"Custom4#"&amp;$B$9,"Entity#"&amp;$B40,"Account#"&amp;$H$15)+[2]!HsGetValue("FCC","Scenario#"&amp;$B$2,"Years#"&amp;$B$4,"Period#"&amp;$B$3,"View#"&amp;$B$10,"Consolidation#"&amp;$B$13,"Data Source#"&amp;$B$11,"Intercompany#"&amp;$B$14,"Movement#"&amp;$B$12,"Custom1#"&amp;$B$6,"Custom2#"&amp;$B$7,"Custom3#"&amp;$B$8,"Custom4#"&amp;$B$9,"Entity#"&amp;$B40,"Account#"&amp;$H$16)),2)</f>
        <v>747628.71</v>
      </c>
      <c r="I40" s="133">
        <f>ROUND(([2]!HsGetValue("FCC","Scenario#"&amp;$B$2,"Years#"&amp;$B$4,"Period#"&amp;$B$3,"View#"&amp;$B$10,"Consolidation#"&amp;$B$13,"Data Source#"&amp;$B$11,"Intercompany#"&amp;$B$14,"Movement#"&amp;$B$12,"Custom1#"&amp;$B$6,"Custom2#"&amp;$B$7,"Custom3#"&amp;$B$8,"Custom4#"&amp;$B$9,"Entity#"&amp;$B40,"Account#"&amp;$I$15)+[2]!HsGetValue("FCC","Scenario#"&amp;$B$2,"Years#"&amp;$B$4,"Period#"&amp;$B$3,"View#"&amp;$B$10,"Consolidation#"&amp;$B$13,"Data Source#"&amp;$B$11,"Intercompany#"&amp;$B$14,"Movement#"&amp;$B$12,"Custom1#"&amp;$B$6,"Custom2#"&amp;$B$7,"Custom3#"&amp;$B$8,"Custom4#"&amp;$B$9,"Entity#"&amp;$B40,"Account#"&amp;$I$16)+[2]!HsGetValue("FCC","Scenario#"&amp;$B$2,"Years#"&amp;$B$4,"Period#"&amp;$B$3,"View#"&amp;$B$10,"Consolidation#"&amp;$B$13,"Data Source#"&amp;$B$11,"Intercompany#"&amp;$B$14,"Movement#"&amp;$B$12,"Custom1#"&amp;$B$6,"Custom2#"&amp;$B$7,"Custom3#"&amp;$B$8,"Custom4#"&amp;$B$9,"Entity#"&amp;$B40,"Account#"&amp;$I$17)),2)</f>
        <v>0</v>
      </c>
      <c r="J40" s="34">
        <f>ROUND(([2]!HsGetValue("FCC","Scenario#"&amp;$B$2,"Years#"&amp;$B$4,"Period#"&amp;$B$3,"View#"&amp;$B$10,"Consolidation#"&amp;$B$13,"Data Source#"&amp;$B$11,"Intercompany#"&amp;$B$14,"Movement#"&amp;$B$12,"Custom1#"&amp;$B$6,"Custom2#"&amp;$B$7,"Custom3#"&amp;$B$8,"Custom4#"&amp;$B$9,"Entity#"&amp;$B40,"Account#"&amp;$J$15)+[2]!HsGetValue("FCC","Scenario#"&amp;$B$2,"Years#"&amp;$B$4,"Period#"&amp;$B$3,"View#"&amp;$B$10,"Consolidation#"&amp;$B$13,"Data Source#"&amp;$B$11,"Intercompany#"&amp;$B$14,"Movement#"&amp;$B$12,"Custom1#"&amp;$B$6,"Custom2#"&amp;$B$7,"Custom3#"&amp;$B$8,"Custom4#"&amp;$B$9,"Entity#"&amp;$B40,"Account#"&amp;$J$16)),2)</f>
        <v>0</v>
      </c>
      <c r="K40" s="133">
        <f>ROUND(([2]!HsGetValue("FCC","Scenario#"&amp;$B$2,"Years#"&amp;$B$4,"Period#"&amp;$B$3,"View#"&amp;$B$10,"Consolidation#"&amp;$B$13,"Data Source#"&amp;$B$11,"Intercompany#"&amp;$B$14,"Movement#"&amp;$B$12,"Custom1#"&amp;$B$6,"Custom2#"&amp;$B$7,"Custom3#"&amp;$B$8,"Custom4#"&amp;$B$9,"Entity#"&amp;$B40,"Account#"&amp;$K$15)+[2]!HsGetValue("FCC","Scenario#"&amp;$B$2,"Years#"&amp;$B$4,"Period#"&amp;$B$3,"View#"&amp;$B$10,"Consolidation#"&amp;$B$13,"Data Source#"&amp;$B$11,"Intercompany#"&amp;$B$14,"Movement#"&amp;$B$12,"Custom1#"&amp;$B$6,"Custom2#"&amp;$B$7,"Custom3#"&amp;$B$8,"Custom4#"&amp;$B$9,"Entity#"&amp;$B40,"Account#"&amp;$K$16)+[2]!HsGetValue("FCC","Scenario#"&amp;$B$2,"Years#"&amp;$B$4,"Period#"&amp;$B$3,"View#"&amp;$B$10,"Consolidation#"&amp;$B$13,"Data Source#"&amp;$B$11,"Intercompany#"&amp;$B$14,"Movement#"&amp;$B$12,"Custom1#"&amp;$B$6,"Custom2#"&amp;$B$7,"Custom3#"&amp;$B$8,"Custom4#"&amp;$B$9,"Entity#"&amp;$B40,"Account#"&amp;$K$17)+[2]!HsGetValue("FCC","Scenario#"&amp;$B$2,"Years#"&amp;$B$4,"Period#"&amp;$B$3,"View#"&amp;$B$10,"Consolidation#"&amp;$B$13,"Data Source#"&amp;$B$11,"Intercompany#"&amp;$B$14,"Movement#"&amp;$B$12,"Custom1#"&amp;$B$6,"Custom2#"&amp;$B$7,"Custom3#"&amp;$B$8,"Custom4#"&amp;$B$9,"Entity#"&amp;$B40,"Account#"&amp;$K$18)),2)</f>
        <v>18018.37</v>
      </c>
      <c r="L40" s="133">
        <f>ROUND(([2]!HsGetValue("FCC","Scenario#"&amp;$B$2,"Years#"&amp;$B$4,"Period#"&amp;$B$3,"View#"&amp;$B$10,"Consolidation#"&amp;$B$13,"Data Source#"&amp;$B$11,"Intercompany#"&amp;$B$14,"Movement#"&amp;$B$12,"Custom1#"&amp;$B$6,"Custom2#"&amp;$B$7,"Custom3#"&amp;$B$8,"Custom4#"&amp;$B$9,"Entity#"&amp;$B40,"Account#"&amp;$L$15)+[2]!HsGetValue("FCC","Scenario#"&amp;$B$2,"Years#"&amp;$B$4,"Period#"&amp;$B$3,"View#"&amp;$B$10,"Consolidation#"&amp;$B$13,"Data Source#"&amp;$B$11,"Intercompany#"&amp;$B$14,"Movement#"&amp;$B$12,"Custom1#"&amp;$B$6,"Custom2#"&amp;$B$7,"Custom3#"&amp;$B$8,"Custom4#"&amp;$B$9,"Entity#"&amp;$B40,"Account#"&amp;$L$16)),2)</f>
        <v>0</v>
      </c>
      <c r="M40" s="231">
        <f>ROUND(([2]!HsGetValue("FCC","Scenario#"&amp;$B$2,"Years#"&amp;$B$4,"Period#"&amp;$B$3,"View#"&amp;$B$10,"Consolidation#"&amp;$B$13,"Data Source#"&amp;$B$11,"Intercompany#"&amp;$B$14,"Movement#"&amp;$B$12,"Custom1#"&amp;$B$6,"Custom2#"&amp;$B$7,"Custom3#"&amp;$B$8,"Custom4#"&amp;$B$9,"Entity#"&amp;$B40,"Account#"&amp;$M$15)+[2]!HsGetValue("FCC","Scenario#"&amp;$B$2,"Years#"&amp;$B$4,"Period#"&amp;$B$3,"View#"&amp;$B$10,"Consolidation#"&amp;$B$13,"Data Source#"&amp;$B$11,"Intercompany#"&amp;$B$14,"Movement#"&amp;$B$12,"Custom1#"&amp;$B$6,"Custom2#"&amp;$B$7,"Custom3#"&amp;$B$8,"Custom4#"&amp;$B$9,"Entity#"&amp;$B40,"Account#"&amp;$M$16)+[2]!HsGetValue("FCC","Scenario#"&amp;$B$2,"Years#"&amp;$B$4,"Period#"&amp;$B$3,"View#"&amp;$B$10,"Consolidation#"&amp;$B$13,"Data Source#"&amp;$B$11,"Intercompany#"&amp;$B$14,"Movement#"&amp;$B$12,"Custom1#"&amp;$B$6,"Custom2#"&amp;$B$7,"Custom3#"&amp;$B$8,"Custom4#"&amp;$B$9,"Entity#"&amp;$B40,"Account#"&amp;$M$17)),2)</f>
        <v>0</v>
      </c>
      <c r="N40" s="133">
        <f>ROUND(([2]!HsGetValue("FCC","Scenario#"&amp;$B$2,"Years#"&amp;$B$4,"Period#"&amp;$B$3,"View#"&amp;$B$10,"Consolidation#"&amp;$B$13,"Data Source#"&amp;$B$11,"Intercompany#"&amp;$B$14,"Movement#"&amp;$B$12,"Custom1#"&amp;$B$6,"Custom2#"&amp;$B$7,"Custom3#"&amp;$B$8,"Custom4#"&amp;$B$9,"Entity#"&amp;$B40,"Account#"&amp;$N$15)+[2]!HsGetValue("FCC","Scenario#"&amp;$B$2,"Years#"&amp;$B$4,"Period#"&amp;$B$3,"View#"&amp;$B$10,"Consolidation#"&amp;$B$13,"Data Source#"&amp;$B$11,"Intercompany#"&amp;$B$14,"Movement#"&amp;$B$12,"Custom1#"&amp;$B$6,"Custom2#"&amp;$B$7,"Custom3#"&amp;$B$8,"Custom4#"&amp;$B$9,"Entity#"&amp;$B40,"Account#"&amp;$N$16)),2)</f>
        <v>0</v>
      </c>
      <c r="O40" s="133">
        <f>ROUND(([2]!HsGetValue("FCC","Scenario#"&amp;$B$2,"Years#"&amp;$B$4,"Period#"&amp;$B$3,"View#"&amp;$B$10,"Consolidation#"&amp;$B$13,"Data Source#"&amp;$B$11,"Intercompany#"&amp;$B$14,"Movement#"&amp;$B$12,"Custom1#"&amp;$B$6,"Custom2#"&amp;$B$7,"Custom3#"&amp;$B$8,"Custom4#"&amp;$B$9,"Entity#"&amp;$B40,"Account#"&amp;$O$15)+[2]!HsGetValue("FCC","Scenario#"&amp;$B$2,"Years#"&amp;$B$4,"Period#"&amp;$B$3,"View#"&amp;$B$10,"Consolidation#"&amp;$B$13,"Data Source#"&amp;$B$11,"Intercompany#"&amp;$B$14,"Movement#"&amp;$B$12,"Custom1#"&amp;$B$6,"Custom2#"&amp;$B$7,"Custom3#"&amp;$B$8,"Custom4#"&amp;$B$9,"Entity#"&amp;$B40,"Account#"&amp;$O$16)),2)</f>
        <v>0</v>
      </c>
      <c r="P40" s="133">
        <f>ROUND(([2]!HsGetValue("FCC","Scenario#"&amp;$B$2,"Years#"&amp;$B$4,"Period#"&amp;$B$3,"View#"&amp;$B$10,"Consolidation#"&amp;$B$13,"Data Source#"&amp;$B$11,"Intercompany#"&amp;$B$14,"Movement#"&amp;$B$12,"Custom1#"&amp;$B$6,"Custom2#"&amp;$B$7,"Custom3#"&amp;$B$8,"Custom4#"&amp;$B$9,"Entity#"&amp;$B40,"Account#"&amp;$P$15)+[2]!HsGetValue("FCC","Scenario#"&amp;$B$2,"Years#"&amp;$B$4,"Period#"&amp;$B$3,"View#"&amp;$B$10,"Consolidation#"&amp;$B$13,"Data Source#"&amp;$B$11,"Intercompany#"&amp;$B$14,"Movement#"&amp;$B$12,"Custom1#"&amp;$B$6,"Custom2#"&amp;$B$7,"Custom3#"&amp;$B$8,"Custom4#"&amp;$B$9,"Entity#"&amp;$B40,"Account#"&amp;$P$16)),2)</f>
        <v>0</v>
      </c>
      <c r="Q40" s="133">
        <f>ROUND(([2]!HsGetValue("FCC","Scenario#"&amp;$B$2,"Years#"&amp;$B$4,"Period#"&amp;$B$3,"View#"&amp;$B$10,"Consolidation#"&amp;$B$13,"Data Source#"&amp;$B$11,"Intercompany#"&amp;$B$14,"Movement#"&amp;$B$12,"Custom1#"&amp;$B$6,"Custom2#"&amp;$B$7,"Custom3#"&amp;$B$8,"Custom4#"&amp;$B$9,"Entity#"&amp;$B40,"Account#"&amp;$Q$15)),2)</f>
        <v>0</v>
      </c>
      <c r="R40" s="133">
        <f>ROUND(([2]!HsGetValue("FCC","Scenario#"&amp;$B$2,"Years#"&amp;$B$4,"Period#"&amp;$B$3,"View#"&amp;$B$10,"Consolidation#"&amp;$B$13,"Data Source#"&amp;$B$11,"Intercompany#"&amp;$B$14,"Movement#"&amp;$B$12,"Custom1#"&amp;$B$6,"Custom2#"&amp;$B$7,"Custom3#"&amp;$B$8,"Custom4#"&amp;$B$9,"Entity#"&amp;$B40,"Account#"&amp;$R$15)),2)</f>
        <v>0</v>
      </c>
      <c r="S40" s="133">
        <f>ROUND(([2]!HsGetValue("FCC","Scenario#"&amp;$B$2,"Years#"&amp;$B$4,"Period#"&amp;$B$3,"View#"&amp;$B$10,"Consolidation#"&amp;$B$13,"Data Source#"&amp;$B$11,"Intercompany#"&amp;$B$14,"Movement#"&amp;$B$12,"Custom1#"&amp;$B$6,"Custom2#"&amp;$B$7,"Custom3#"&amp;$B$8,"Custom4#"&amp;$B$9,"Entity#"&amp;$B40,"Account#"&amp;$S$15)),2)</f>
        <v>0</v>
      </c>
      <c r="T40" s="133"/>
      <c r="U40" s="133">
        <f>ROUND(([2]!HsGetValue("FCC","Scenario#"&amp;$B$2,"Years#"&amp;$B$4,"Period#"&amp;$B$3,"View#"&amp;$B$10,"Consolidation#"&amp;$B$13,"Data Source#"&amp;$B$11,"Intercompany#"&amp;$B$14,"Movement#"&amp;$B$12,"Custom1#"&amp;$B$6,"Custom2#"&amp;$B$7,"Custom3#"&amp;$B$8,"Custom4#"&amp;$B$9,"Entity#"&amp;$B40,"Account#"&amp;$U$15)),2)</f>
        <v>0</v>
      </c>
      <c r="V40" s="133">
        <f>ROUND(([2]!HsGetValue("FCC","Scenario#"&amp;$B$2,"Years#"&amp;$B$4,"Period#"&amp;$B$3,"View#"&amp;$B$10,"Consolidation#"&amp;$B$13,"Data Source#"&amp;$B$11,"Intercompany#"&amp;$B$14,"Movement#"&amp;$B$12,"Custom1#"&amp;$B$6,"Custom2#"&amp;$B$7,"Custom3#"&amp;$B$8,"Custom4#"&amp;$B$9,"Entity#"&amp;$B40,"Account#"&amp;$V$15)),2)</f>
        <v>0</v>
      </c>
      <c r="W40" s="133">
        <f>ROUND(([2]!HsGetValue("FCC","Scenario#"&amp;$B$2,"Years#"&amp;$B$4,"Period#"&amp;$B$3,"View#"&amp;$B$10,"Consolidation#"&amp;$B$13,"Data Source#"&amp;$B$11,"Intercompany#"&amp;$B$14,"Movement#"&amp;$B$12,"Custom1#"&amp;$B$6,"Custom2#"&amp;$B$7,"Custom3#"&amp;$B$8,"Custom4#"&amp;$B$9,"Entity#"&amp;$B40,"Account#"&amp;$W$15)+[2]!HsGetValue("FCC","Scenario#"&amp;$B$2,"Years#"&amp;$B$4,"Period#"&amp;$B$3,"View#"&amp;$B$10,"Consolidation#"&amp;$B$13,"Data Source#"&amp;$B$11,"Intercompany#"&amp;$B$14,"Movement#"&amp;$B$12,"Custom1#"&amp;$B$6,"Custom2#"&amp;$B$7,"Custom3#"&amp;$B$8,"Custom4#"&amp;$B$9,"Entity#"&amp;$B40,"Account#"&amp;$W$16)),2)</f>
        <v>0</v>
      </c>
    </row>
    <row r="41" spans="1:23">
      <c r="A41" s="132" t="s">
        <v>420</v>
      </c>
      <c r="B41" s="132" t="s">
        <v>305</v>
      </c>
      <c r="C41" s="33">
        <v>43600</v>
      </c>
      <c r="D41" s="33" t="s">
        <v>158</v>
      </c>
      <c r="E41" t="s">
        <v>65</v>
      </c>
      <c r="F41" s="229">
        <f t="shared" si="0"/>
        <v>2604870.63</v>
      </c>
      <c r="G41" s="147" t="s">
        <v>736</v>
      </c>
      <c r="H41" s="133">
        <f>ROUND(([2]!HsGetValue("FCC","Scenario#"&amp;$B$2,"Years#"&amp;$B$4,"Period#"&amp;$B$3,"View#"&amp;$B$10,"Consolidation#"&amp;$B$13,"Data Source#"&amp;$B$11,"Intercompany#"&amp;$B$14,"Movement#"&amp;$B$12,"Custom1#"&amp;$B$6,"Custom2#"&amp;$B$7,"Custom3#"&amp;$B$8,"Custom4#"&amp;$B$9,"Entity#"&amp;$B41,"Account#"&amp;$H$15)+[2]!HsGetValue("FCC","Scenario#"&amp;$B$2,"Years#"&amp;$B$4,"Period#"&amp;$B$3,"View#"&amp;$B$10,"Consolidation#"&amp;$B$13,"Data Source#"&amp;$B$11,"Intercompany#"&amp;$B$14,"Movement#"&amp;$B$12,"Custom1#"&amp;$B$6,"Custom2#"&amp;$B$7,"Custom3#"&amp;$B$8,"Custom4#"&amp;$B$9,"Entity#"&amp;$B41,"Account#"&amp;$H$16)),2)</f>
        <v>2604870.63</v>
      </c>
      <c r="I41" s="133">
        <f>ROUND(([2]!HsGetValue("FCC","Scenario#"&amp;$B$2,"Years#"&amp;$B$4,"Period#"&amp;$B$3,"View#"&amp;$B$10,"Consolidation#"&amp;$B$13,"Data Source#"&amp;$B$11,"Intercompany#"&amp;$B$14,"Movement#"&amp;$B$12,"Custom1#"&amp;$B$6,"Custom2#"&amp;$B$7,"Custom3#"&amp;$B$8,"Custom4#"&amp;$B$9,"Entity#"&amp;$B41,"Account#"&amp;$I$15)+[2]!HsGetValue("FCC","Scenario#"&amp;$B$2,"Years#"&amp;$B$4,"Period#"&amp;$B$3,"View#"&amp;$B$10,"Consolidation#"&amp;$B$13,"Data Source#"&amp;$B$11,"Intercompany#"&amp;$B$14,"Movement#"&amp;$B$12,"Custom1#"&amp;$B$6,"Custom2#"&amp;$B$7,"Custom3#"&amp;$B$8,"Custom4#"&amp;$B$9,"Entity#"&amp;$B41,"Account#"&amp;$I$16)+[2]!HsGetValue("FCC","Scenario#"&amp;$B$2,"Years#"&amp;$B$4,"Period#"&amp;$B$3,"View#"&amp;$B$10,"Consolidation#"&amp;$B$13,"Data Source#"&amp;$B$11,"Intercompany#"&amp;$B$14,"Movement#"&amp;$B$12,"Custom1#"&amp;$B$6,"Custom2#"&amp;$B$7,"Custom3#"&amp;$B$8,"Custom4#"&amp;$B$9,"Entity#"&amp;$B41,"Account#"&amp;$I$17)),2)</f>
        <v>0</v>
      </c>
      <c r="J41" s="34">
        <f>ROUND(([2]!HsGetValue("FCC","Scenario#"&amp;$B$2,"Years#"&amp;$B$4,"Period#"&amp;$B$3,"View#"&amp;$B$10,"Consolidation#"&amp;$B$13,"Data Source#"&amp;$B$11,"Intercompany#"&amp;$B$14,"Movement#"&amp;$B$12,"Custom1#"&amp;$B$6,"Custom2#"&amp;$B$7,"Custom3#"&amp;$B$8,"Custom4#"&amp;$B$9,"Entity#"&amp;$B41,"Account#"&amp;$J$15)+[2]!HsGetValue("FCC","Scenario#"&amp;$B$2,"Years#"&amp;$B$4,"Period#"&amp;$B$3,"View#"&amp;$B$10,"Consolidation#"&amp;$B$13,"Data Source#"&amp;$B$11,"Intercompany#"&amp;$B$14,"Movement#"&amp;$B$12,"Custom1#"&amp;$B$6,"Custom2#"&amp;$B$7,"Custom3#"&amp;$B$8,"Custom4#"&amp;$B$9,"Entity#"&amp;$B41,"Account#"&amp;$J$16)),2)</f>
        <v>0</v>
      </c>
      <c r="K41" s="133">
        <f>ROUND(([2]!HsGetValue("FCC","Scenario#"&amp;$B$2,"Years#"&amp;$B$4,"Period#"&amp;$B$3,"View#"&amp;$B$10,"Consolidation#"&amp;$B$13,"Data Source#"&amp;$B$11,"Intercompany#"&amp;$B$14,"Movement#"&amp;$B$12,"Custom1#"&amp;$B$6,"Custom2#"&amp;$B$7,"Custom3#"&amp;$B$8,"Custom4#"&amp;$B$9,"Entity#"&amp;$B41,"Account#"&amp;$K$15)+[2]!HsGetValue("FCC","Scenario#"&amp;$B$2,"Years#"&amp;$B$4,"Period#"&amp;$B$3,"View#"&amp;$B$10,"Consolidation#"&amp;$B$13,"Data Source#"&amp;$B$11,"Intercompany#"&amp;$B$14,"Movement#"&amp;$B$12,"Custom1#"&amp;$B$6,"Custom2#"&amp;$B$7,"Custom3#"&amp;$B$8,"Custom4#"&amp;$B$9,"Entity#"&amp;$B41,"Account#"&amp;$K$16)+[2]!HsGetValue("FCC","Scenario#"&amp;$B$2,"Years#"&amp;$B$4,"Period#"&amp;$B$3,"View#"&amp;$B$10,"Consolidation#"&amp;$B$13,"Data Source#"&amp;$B$11,"Intercompany#"&amp;$B$14,"Movement#"&amp;$B$12,"Custom1#"&amp;$B$6,"Custom2#"&amp;$B$7,"Custom3#"&amp;$B$8,"Custom4#"&amp;$B$9,"Entity#"&amp;$B41,"Account#"&amp;$K$17)+[2]!HsGetValue("FCC","Scenario#"&amp;$B$2,"Years#"&amp;$B$4,"Period#"&amp;$B$3,"View#"&amp;$B$10,"Consolidation#"&amp;$B$13,"Data Source#"&amp;$B$11,"Intercompany#"&amp;$B$14,"Movement#"&amp;$B$12,"Custom1#"&amp;$B$6,"Custom2#"&amp;$B$7,"Custom3#"&amp;$B$8,"Custom4#"&amp;$B$9,"Entity#"&amp;$B41,"Account#"&amp;$K$18)),2)</f>
        <v>0</v>
      </c>
      <c r="L41" s="133">
        <f>ROUND(([2]!HsGetValue("FCC","Scenario#"&amp;$B$2,"Years#"&amp;$B$4,"Period#"&amp;$B$3,"View#"&amp;$B$10,"Consolidation#"&amp;$B$13,"Data Source#"&amp;$B$11,"Intercompany#"&amp;$B$14,"Movement#"&amp;$B$12,"Custom1#"&amp;$B$6,"Custom2#"&amp;$B$7,"Custom3#"&amp;$B$8,"Custom4#"&amp;$B$9,"Entity#"&amp;$B41,"Account#"&amp;$L$15)+[2]!HsGetValue("FCC","Scenario#"&amp;$B$2,"Years#"&amp;$B$4,"Period#"&amp;$B$3,"View#"&amp;$B$10,"Consolidation#"&amp;$B$13,"Data Source#"&amp;$B$11,"Intercompany#"&amp;$B$14,"Movement#"&amp;$B$12,"Custom1#"&amp;$B$6,"Custom2#"&amp;$B$7,"Custom3#"&amp;$B$8,"Custom4#"&amp;$B$9,"Entity#"&amp;$B41,"Account#"&amp;$L$16)),2)</f>
        <v>0</v>
      </c>
      <c r="M41" s="231">
        <f>ROUND(([2]!HsGetValue("FCC","Scenario#"&amp;$B$2,"Years#"&amp;$B$4,"Period#"&amp;$B$3,"View#"&amp;$B$10,"Consolidation#"&amp;$B$13,"Data Source#"&amp;$B$11,"Intercompany#"&amp;$B$14,"Movement#"&amp;$B$12,"Custom1#"&amp;$B$6,"Custom2#"&amp;$B$7,"Custom3#"&amp;$B$8,"Custom4#"&amp;$B$9,"Entity#"&amp;$B41,"Account#"&amp;$M$15)+[2]!HsGetValue("FCC","Scenario#"&amp;$B$2,"Years#"&amp;$B$4,"Period#"&amp;$B$3,"View#"&amp;$B$10,"Consolidation#"&amp;$B$13,"Data Source#"&amp;$B$11,"Intercompany#"&amp;$B$14,"Movement#"&amp;$B$12,"Custom1#"&amp;$B$6,"Custom2#"&amp;$B$7,"Custom3#"&amp;$B$8,"Custom4#"&amp;$B$9,"Entity#"&amp;$B41,"Account#"&amp;$M$16)+[2]!HsGetValue("FCC","Scenario#"&amp;$B$2,"Years#"&amp;$B$4,"Period#"&amp;$B$3,"View#"&amp;$B$10,"Consolidation#"&amp;$B$13,"Data Source#"&amp;$B$11,"Intercompany#"&amp;$B$14,"Movement#"&amp;$B$12,"Custom1#"&amp;$B$6,"Custom2#"&amp;$B$7,"Custom3#"&amp;$B$8,"Custom4#"&amp;$B$9,"Entity#"&amp;$B41,"Account#"&amp;$M$17)),2)</f>
        <v>0</v>
      </c>
      <c r="N41" s="133">
        <f>ROUND(([2]!HsGetValue("FCC","Scenario#"&amp;$B$2,"Years#"&amp;$B$4,"Period#"&amp;$B$3,"View#"&amp;$B$10,"Consolidation#"&amp;$B$13,"Data Source#"&amp;$B$11,"Intercompany#"&amp;$B$14,"Movement#"&amp;$B$12,"Custom1#"&amp;$B$6,"Custom2#"&amp;$B$7,"Custom3#"&amp;$B$8,"Custom4#"&amp;$B$9,"Entity#"&amp;$B41,"Account#"&amp;$N$15)+[2]!HsGetValue("FCC","Scenario#"&amp;$B$2,"Years#"&amp;$B$4,"Period#"&amp;$B$3,"View#"&amp;$B$10,"Consolidation#"&amp;$B$13,"Data Source#"&amp;$B$11,"Intercompany#"&amp;$B$14,"Movement#"&amp;$B$12,"Custom1#"&amp;$B$6,"Custom2#"&amp;$B$7,"Custom3#"&amp;$B$8,"Custom4#"&amp;$B$9,"Entity#"&amp;$B41,"Account#"&amp;$N$16)),2)</f>
        <v>0</v>
      </c>
      <c r="O41" s="133">
        <f>ROUND(([2]!HsGetValue("FCC","Scenario#"&amp;$B$2,"Years#"&amp;$B$4,"Period#"&amp;$B$3,"View#"&amp;$B$10,"Consolidation#"&amp;$B$13,"Data Source#"&amp;$B$11,"Intercompany#"&amp;$B$14,"Movement#"&amp;$B$12,"Custom1#"&amp;$B$6,"Custom2#"&amp;$B$7,"Custom3#"&amp;$B$8,"Custom4#"&amp;$B$9,"Entity#"&amp;$B41,"Account#"&amp;$O$15)+[2]!HsGetValue("FCC","Scenario#"&amp;$B$2,"Years#"&amp;$B$4,"Period#"&amp;$B$3,"View#"&amp;$B$10,"Consolidation#"&amp;$B$13,"Data Source#"&amp;$B$11,"Intercompany#"&amp;$B$14,"Movement#"&amp;$B$12,"Custom1#"&amp;$B$6,"Custom2#"&amp;$B$7,"Custom3#"&amp;$B$8,"Custom4#"&amp;$B$9,"Entity#"&amp;$B41,"Account#"&amp;$O$16)),2)</f>
        <v>0</v>
      </c>
      <c r="P41" s="133">
        <f>ROUND(([2]!HsGetValue("FCC","Scenario#"&amp;$B$2,"Years#"&amp;$B$4,"Period#"&amp;$B$3,"View#"&amp;$B$10,"Consolidation#"&amp;$B$13,"Data Source#"&amp;$B$11,"Intercompany#"&amp;$B$14,"Movement#"&amp;$B$12,"Custom1#"&amp;$B$6,"Custom2#"&amp;$B$7,"Custom3#"&amp;$B$8,"Custom4#"&amp;$B$9,"Entity#"&amp;$B41,"Account#"&amp;$P$15)+[2]!HsGetValue("FCC","Scenario#"&amp;$B$2,"Years#"&amp;$B$4,"Period#"&amp;$B$3,"View#"&amp;$B$10,"Consolidation#"&amp;$B$13,"Data Source#"&amp;$B$11,"Intercompany#"&amp;$B$14,"Movement#"&amp;$B$12,"Custom1#"&amp;$B$6,"Custom2#"&amp;$B$7,"Custom3#"&amp;$B$8,"Custom4#"&amp;$B$9,"Entity#"&amp;$B41,"Account#"&amp;$P$16)),2)</f>
        <v>0</v>
      </c>
      <c r="Q41" s="133">
        <f>ROUND(([2]!HsGetValue("FCC","Scenario#"&amp;$B$2,"Years#"&amp;$B$4,"Period#"&amp;$B$3,"View#"&amp;$B$10,"Consolidation#"&amp;$B$13,"Data Source#"&amp;$B$11,"Intercompany#"&amp;$B$14,"Movement#"&amp;$B$12,"Custom1#"&amp;$B$6,"Custom2#"&amp;$B$7,"Custom3#"&amp;$B$8,"Custom4#"&amp;$B$9,"Entity#"&amp;$B41,"Account#"&amp;$Q$15)),2)</f>
        <v>0</v>
      </c>
      <c r="R41" s="133">
        <f>ROUND(([2]!HsGetValue("FCC","Scenario#"&amp;$B$2,"Years#"&amp;$B$4,"Period#"&amp;$B$3,"View#"&amp;$B$10,"Consolidation#"&amp;$B$13,"Data Source#"&amp;$B$11,"Intercompany#"&amp;$B$14,"Movement#"&amp;$B$12,"Custom1#"&amp;$B$6,"Custom2#"&amp;$B$7,"Custom3#"&amp;$B$8,"Custom4#"&amp;$B$9,"Entity#"&amp;$B41,"Account#"&amp;$R$15)),2)</f>
        <v>0</v>
      </c>
      <c r="S41" s="133">
        <f>ROUND(([2]!HsGetValue("FCC","Scenario#"&amp;$B$2,"Years#"&amp;$B$4,"Period#"&amp;$B$3,"View#"&amp;$B$10,"Consolidation#"&amp;$B$13,"Data Source#"&amp;$B$11,"Intercompany#"&amp;$B$14,"Movement#"&amp;$B$12,"Custom1#"&amp;$B$6,"Custom2#"&amp;$B$7,"Custom3#"&amp;$B$8,"Custom4#"&amp;$B$9,"Entity#"&amp;$B41,"Account#"&amp;$S$15)),2)</f>
        <v>0</v>
      </c>
      <c r="T41" s="133"/>
      <c r="U41" s="133">
        <f>ROUND(([2]!HsGetValue("FCC","Scenario#"&amp;$B$2,"Years#"&amp;$B$4,"Period#"&amp;$B$3,"View#"&amp;$B$10,"Consolidation#"&amp;$B$13,"Data Source#"&amp;$B$11,"Intercompany#"&amp;$B$14,"Movement#"&amp;$B$12,"Custom1#"&amp;$B$6,"Custom2#"&amp;$B$7,"Custom3#"&amp;$B$8,"Custom4#"&amp;$B$9,"Entity#"&amp;$B41,"Account#"&amp;$U$15)),2)</f>
        <v>0</v>
      </c>
      <c r="V41" s="133">
        <f>ROUND(([2]!HsGetValue("FCC","Scenario#"&amp;$B$2,"Years#"&amp;$B$4,"Period#"&amp;$B$3,"View#"&amp;$B$10,"Consolidation#"&amp;$B$13,"Data Source#"&amp;$B$11,"Intercompany#"&amp;$B$14,"Movement#"&amp;$B$12,"Custom1#"&amp;$B$6,"Custom2#"&amp;$B$7,"Custom3#"&amp;$B$8,"Custom4#"&amp;$B$9,"Entity#"&amp;$B41,"Account#"&amp;$V$15)),2)</f>
        <v>0</v>
      </c>
      <c r="W41" s="133">
        <f>ROUND(([2]!HsGetValue("FCC","Scenario#"&amp;$B$2,"Years#"&amp;$B$4,"Period#"&amp;$B$3,"View#"&amp;$B$10,"Consolidation#"&amp;$B$13,"Data Source#"&amp;$B$11,"Intercompany#"&amp;$B$14,"Movement#"&amp;$B$12,"Custom1#"&amp;$B$6,"Custom2#"&amp;$B$7,"Custom3#"&amp;$B$8,"Custom4#"&amp;$B$9,"Entity#"&amp;$B41,"Account#"&amp;$W$15)+[2]!HsGetValue("FCC","Scenario#"&amp;$B$2,"Years#"&amp;$B$4,"Period#"&amp;$B$3,"View#"&amp;$B$10,"Consolidation#"&amp;$B$13,"Data Source#"&amp;$B$11,"Intercompany#"&amp;$B$14,"Movement#"&amp;$B$12,"Custom1#"&amp;$B$6,"Custom2#"&amp;$B$7,"Custom3#"&amp;$B$8,"Custom4#"&amp;$B$9,"Entity#"&amp;$B41,"Account#"&amp;$W$16)),2)</f>
        <v>0</v>
      </c>
    </row>
    <row r="42" spans="1:23">
      <c r="A42" s="132" t="s">
        <v>420</v>
      </c>
      <c r="B42" s="132" t="s">
        <v>306</v>
      </c>
      <c r="C42" s="33">
        <v>43800</v>
      </c>
      <c r="D42" s="33" t="s">
        <v>158</v>
      </c>
      <c r="E42" t="s">
        <v>66</v>
      </c>
      <c r="F42" s="229">
        <f t="shared" si="0"/>
        <v>1142937.0900000001</v>
      </c>
      <c r="G42" s="147" t="s">
        <v>736</v>
      </c>
      <c r="H42" s="133">
        <f>ROUND(([2]!HsGetValue("FCC","Scenario#"&amp;$B$2,"Years#"&amp;$B$4,"Period#"&amp;$B$3,"View#"&amp;$B$10,"Consolidation#"&amp;$B$13,"Data Source#"&amp;$B$11,"Intercompany#"&amp;$B$14,"Movement#"&amp;$B$12,"Custom1#"&amp;$B$6,"Custom2#"&amp;$B$7,"Custom3#"&amp;$B$8,"Custom4#"&amp;$B$9,"Entity#"&amp;$B42,"Account#"&amp;$H$15)+[2]!HsGetValue("FCC","Scenario#"&amp;$B$2,"Years#"&amp;$B$4,"Period#"&amp;$B$3,"View#"&amp;$B$10,"Consolidation#"&amp;$B$13,"Data Source#"&amp;$B$11,"Intercompany#"&amp;$B$14,"Movement#"&amp;$B$12,"Custom1#"&amp;$B$6,"Custom2#"&amp;$B$7,"Custom3#"&amp;$B$8,"Custom4#"&amp;$B$9,"Entity#"&amp;$B42,"Account#"&amp;$H$16)),2)</f>
        <v>1142937.0900000001</v>
      </c>
      <c r="I42" s="133">
        <f>ROUND(([2]!HsGetValue("FCC","Scenario#"&amp;$B$2,"Years#"&amp;$B$4,"Period#"&amp;$B$3,"View#"&amp;$B$10,"Consolidation#"&amp;$B$13,"Data Source#"&amp;$B$11,"Intercompany#"&amp;$B$14,"Movement#"&amp;$B$12,"Custom1#"&amp;$B$6,"Custom2#"&amp;$B$7,"Custom3#"&amp;$B$8,"Custom4#"&amp;$B$9,"Entity#"&amp;$B42,"Account#"&amp;$I$15)+[2]!HsGetValue("FCC","Scenario#"&amp;$B$2,"Years#"&amp;$B$4,"Period#"&amp;$B$3,"View#"&amp;$B$10,"Consolidation#"&amp;$B$13,"Data Source#"&amp;$B$11,"Intercompany#"&amp;$B$14,"Movement#"&amp;$B$12,"Custom1#"&amp;$B$6,"Custom2#"&amp;$B$7,"Custom3#"&amp;$B$8,"Custom4#"&amp;$B$9,"Entity#"&amp;$B42,"Account#"&amp;$I$16)+[2]!HsGetValue("FCC","Scenario#"&amp;$B$2,"Years#"&amp;$B$4,"Period#"&amp;$B$3,"View#"&amp;$B$10,"Consolidation#"&amp;$B$13,"Data Source#"&amp;$B$11,"Intercompany#"&amp;$B$14,"Movement#"&amp;$B$12,"Custom1#"&amp;$B$6,"Custom2#"&amp;$B$7,"Custom3#"&amp;$B$8,"Custom4#"&amp;$B$9,"Entity#"&amp;$B42,"Account#"&amp;$I$17)),2)</f>
        <v>0</v>
      </c>
      <c r="J42" s="34">
        <f>ROUND(([2]!HsGetValue("FCC","Scenario#"&amp;$B$2,"Years#"&amp;$B$4,"Period#"&amp;$B$3,"View#"&amp;$B$10,"Consolidation#"&amp;$B$13,"Data Source#"&amp;$B$11,"Intercompany#"&amp;$B$14,"Movement#"&amp;$B$12,"Custom1#"&amp;$B$6,"Custom2#"&amp;$B$7,"Custom3#"&amp;$B$8,"Custom4#"&amp;$B$9,"Entity#"&amp;$B42,"Account#"&amp;$J$15)+[2]!HsGetValue("FCC","Scenario#"&amp;$B$2,"Years#"&amp;$B$4,"Period#"&amp;$B$3,"View#"&amp;$B$10,"Consolidation#"&amp;$B$13,"Data Source#"&amp;$B$11,"Intercompany#"&amp;$B$14,"Movement#"&amp;$B$12,"Custom1#"&amp;$B$6,"Custom2#"&amp;$B$7,"Custom3#"&amp;$B$8,"Custom4#"&amp;$B$9,"Entity#"&amp;$B42,"Account#"&amp;$J$16)),2)</f>
        <v>0</v>
      </c>
      <c r="K42" s="133">
        <f>ROUND(([2]!HsGetValue("FCC","Scenario#"&amp;$B$2,"Years#"&amp;$B$4,"Period#"&amp;$B$3,"View#"&amp;$B$10,"Consolidation#"&amp;$B$13,"Data Source#"&amp;$B$11,"Intercompany#"&amp;$B$14,"Movement#"&amp;$B$12,"Custom1#"&amp;$B$6,"Custom2#"&amp;$B$7,"Custom3#"&amp;$B$8,"Custom4#"&amp;$B$9,"Entity#"&amp;$B42,"Account#"&amp;$K$15)+[2]!HsGetValue("FCC","Scenario#"&amp;$B$2,"Years#"&amp;$B$4,"Period#"&amp;$B$3,"View#"&amp;$B$10,"Consolidation#"&amp;$B$13,"Data Source#"&amp;$B$11,"Intercompany#"&amp;$B$14,"Movement#"&amp;$B$12,"Custom1#"&amp;$B$6,"Custom2#"&amp;$B$7,"Custom3#"&amp;$B$8,"Custom4#"&amp;$B$9,"Entity#"&amp;$B42,"Account#"&amp;$K$16)+[2]!HsGetValue("FCC","Scenario#"&amp;$B$2,"Years#"&amp;$B$4,"Period#"&amp;$B$3,"View#"&amp;$B$10,"Consolidation#"&amp;$B$13,"Data Source#"&amp;$B$11,"Intercompany#"&amp;$B$14,"Movement#"&amp;$B$12,"Custom1#"&amp;$B$6,"Custom2#"&amp;$B$7,"Custom3#"&amp;$B$8,"Custom4#"&amp;$B$9,"Entity#"&amp;$B42,"Account#"&amp;$K$17)+[2]!HsGetValue("FCC","Scenario#"&amp;$B$2,"Years#"&amp;$B$4,"Period#"&amp;$B$3,"View#"&amp;$B$10,"Consolidation#"&amp;$B$13,"Data Source#"&amp;$B$11,"Intercompany#"&amp;$B$14,"Movement#"&amp;$B$12,"Custom1#"&amp;$B$6,"Custom2#"&amp;$B$7,"Custom3#"&amp;$B$8,"Custom4#"&amp;$B$9,"Entity#"&amp;$B42,"Account#"&amp;$K$18)),2)</f>
        <v>0</v>
      </c>
      <c r="L42" s="133">
        <f>ROUND(([2]!HsGetValue("FCC","Scenario#"&amp;$B$2,"Years#"&amp;$B$4,"Period#"&amp;$B$3,"View#"&amp;$B$10,"Consolidation#"&amp;$B$13,"Data Source#"&amp;$B$11,"Intercompany#"&amp;$B$14,"Movement#"&amp;$B$12,"Custom1#"&amp;$B$6,"Custom2#"&amp;$B$7,"Custom3#"&amp;$B$8,"Custom4#"&amp;$B$9,"Entity#"&amp;$B42,"Account#"&amp;$L$15)+[2]!HsGetValue("FCC","Scenario#"&amp;$B$2,"Years#"&amp;$B$4,"Period#"&amp;$B$3,"View#"&amp;$B$10,"Consolidation#"&amp;$B$13,"Data Source#"&amp;$B$11,"Intercompany#"&amp;$B$14,"Movement#"&amp;$B$12,"Custom1#"&amp;$B$6,"Custom2#"&amp;$B$7,"Custom3#"&amp;$B$8,"Custom4#"&amp;$B$9,"Entity#"&amp;$B42,"Account#"&amp;$L$16)),2)</f>
        <v>0</v>
      </c>
      <c r="M42" s="231">
        <f>ROUND(([2]!HsGetValue("FCC","Scenario#"&amp;$B$2,"Years#"&amp;$B$4,"Period#"&amp;$B$3,"View#"&amp;$B$10,"Consolidation#"&amp;$B$13,"Data Source#"&amp;$B$11,"Intercompany#"&amp;$B$14,"Movement#"&amp;$B$12,"Custom1#"&amp;$B$6,"Custom2#"&amp;$B$7,"Custom3#"&amp;$B$8,"Custom4#"&amp;$B$9,"Entity#"&amp;$B42,"Account#"&amp;$M$15)+[2]!HsGetValue("FCC","Scenario#"&amp;$B$2,"Years#"&amp;$B$4,"Period#"&amp;$B$3,"View#"&amp;$B$10,"Consolidation#"&amp;$B$13,"Data Source#"&amp;$B$11,"Intercompany#"&amp;$B$14,"Movement#"&amp;$B$12,"Custom1#"&amp;$B$6,"Custom2#"&amp;$B$7,"Custom3#"&amp;$B$8,"Custom4#"&amp;$B$9,"Entity#"&amp;$B42,"Account#"&amp;$M$16)+[2]!HsGetValue("FCC","Scenario#"&amp;$B$2,"Years#"&amp;$B$4,"Period#"&amp;$B$3,"View#"&amp;$B$10,"Consolidation#"&amp;$B$13,"Data Source#"&amp;$B$11,"Intercompany#"&amp;$B$14,"Movement#"&amp;$B$12,"Custom1#"&amp;$B$6,"Custom2#"&amp;$B$7,"Custom3#"&amp;$B$8,"Custom4#"&amp;$B$9,"Entity#"&amp;$B42,"Account#"&amp;$M$17)),2)</f>
        <v>0</v>
      </c>
      <c r="N42" s="133">
        <f>ROUND(([2]!HsGetValue("FCC","Scenario#"&amp;$B$2,"Years#"&amp;$B$4,"Period#"&amp;$B$3,"View#"&amp;$B$10,"Consolidation#"&amp;$B$13,"Data Source#"&amp;$B$11,"Intercompany#"&amp;$B$14,"Movement#"&amp;$B$12,"Custom1#"&amp;$B$6,"Custom2#"&amp;$B$7,"Custom3#"&amp;$B$8,"Custom4#"&amp;$B$9,"Entity#"&amp;$B42,"Account#"&amp;$N$15)+[2]!HsGetValue("FCC","Scenario#"&amp;$B$2,"Years#"&amp;$B$4,"Period#"&amp;$B$3,"View#"&amp;$B$10,"Consolidation#"&amp;$B$13,"Data Source#"&amp;$B$11,"Intercompany#"&amp;$B$14,"Movement#"&amp;$B$12,"Custom1#"&amp;$B$6,"Custom2#"&amp;$B$7,"Custom3#"&amp;$B$8,"Custom4#"&amp;$B$9,"Entity#"&amp;$B42,"Account#"&amp;$N$16)),2)</f>
        <v>0</v>
      </c>
      <c r="O42" s="133">
        <f>ROUND(([2]!HsGetValue("FCC","Scenario#"&amp;$B$2,"Years#"&amp;$B$4,"Period#"&amp;$B$3,"View#"&amp;$B$10,"Consolidation#"&amp;$B$13,"Data Source#"&amp;$B$11,"Intercompany#"&amp;$B$14,"Movement#"&amp;$B$12,"Custom1#"&amp;$B$6,"Custom2#"&amp;$B$7,"Custom3#"&amp;$B$8,"Custom4#"&amp;$B$9,"Entity#"&amp;$B42,"Account#"&amp;$O$15)+[2]!HsGetValue("FCC","Scenario#"&amp;$B$2,"Years#"&amp;$B$4,"Period#"&amp;$B$3,"View#"&amp;$B$10,"Consolidation#"&amp;$B$13,"Data Source#"&amp;$B$11,"Intercompany#"&amp;$B$14,"Movement#"&amp;$B$12,"Custom1#"&amp;$B$6,"Custom2#"&amp;$B$7,"Custom3#"&amp;$B$8,"Custom4#"&amp;$B$9,"Entity#"&amp;$B42,"Account#"&amp;$O$16)),2)</f>
        <v>0</v>
      </c>
      <c r="P42" s="133">
        <f>ROUND(([2]!HsGetValue("FCC","Scenario#"&amp;$B$2,"Years#"&amp;$B$4,"Period#"&amp;$B$3,"View#"&amp;$B$10,"Consolidation#"&amp;$B$13,"Data Source#"&amp;$B$11,"Intercompany#"&amp;$B$14,"Movement#"&amp;$B$12,"Custom1#"&amp;$B$6,"Custom2#"&amp;$B$7,"Custom3#"&amp;$B$8,"Custom4#"&amp;$B$9,"Entity#"&amp;$B42,"Account#"&amp;$P$15)+[2]!HsGetValue("FCC","Scenario#"&amp;$B$2,"Years#"&amp;$B$4,"Period#"&amp;$B$3,"View#"&amp;$B$10,"Consolidation#"&amp;$B$13,"Data Source#"&amp;$B$11,"Intercompany#"&amp;$B$14,"Movement#"&amp;$B$12,"Custom1#"&amp;$B$6,"Custom2#"&amp;$B$7,"Custom3#"&amp;$B$8,"Custom4#"&amp;$B$9,"Entity#"&amp;$B42,"Account#"&amp;$P$16)),2)</f>
        <v>0</v>
      </c>
      <c r="Q42" s="133">
        <f>ROUND(([2]!HsGetValue("FCC","Scenario#"&amp;$B$2,"Years#"&amp;$B$4,"Period#"&amp;$B$3,"View#"&amp;$B$10,"Consolidation#"&amp;$B$13,"Data Source#"&amp;$B$11,"Intercompany#"&amp;$B$14,"Movement#"&amp;$B$12,"Custom1#"&amp;$B$6,"Custom2#"&amp;$B$7,"Custom3#"&amp;$B$8,"Custom4#"&amp;$B$9,"Entity#"&amp;$B42,"Account#"&amp;$Q$15)),2)</f>
        <v>0</v>
      </c>
      <c r="R42" s="133">
        <f>ROUND(([2]!HsGetValue("FCC","Scenario#"&amp;$B$2,"Years#"&amp;$B$4,"Period#"&amp;$B$3,"View#"&amp;$B$10,"Consolidation#"&amp;$B$13,"Data Source#"&amp;$B$11,"Intercompany#"&amp;$B$14,"Movement#"&amp;$B$12,"Custom1#"&amp;$B$6,"Custom2#"&amp;$B$7,"Custom3#"&amp;$B$8,"Custom4#"&amp;$B$9,"Entity#"&amp;$B42,"Account#"&amp;$R$15)),2)</f>
        <v>0</v>
      </c>
      <c r="S42" s="133">
        <f>ROUND(([2]!HsGetValue("FCC","Scenario#"&amp;$B$2,"Years#"&amp;$B$4,"Period#"&amp;$B$3,"View#"&amp;$B$10,"Consolidation#"&amp;$B$13,"Data Source#"&amp;$B$11,"Intercompany#"&amp;$B$14,"Movement#"&amp;$B$12,"Custom1#"&amp;$B$6,"Custom2#"&amp;$B$7,"Custom3#"&amp;$B$8,"Custom4#"&amp;$B$9,"Entity#"&amp;$B42,"Account#"&amp;$S$15)),2)</f>
        <v>0</v>
      </c>
      <c r="T42" s="133"/>
      <c r="U42" s="133">
        <f>ROUND(([2]!HsGetValue("FCC","Scenario#"&amp;$B$2,"Years#"&amp;$B$4,"Period#"&amp;$B$3,"View#"&amp;$B$10,"Consolidation#"&amp;$B$13,"Data Source#"&amp;$B$11,"Intercompany#"&amp;$B$14,"Movement#"&amp;$B$12,"Custom1#"&amp;$B$6,"Custom2#"&amp;$B$7,"Custom3#"&amp;$B$8,"Custom4#"&amp;$B$9,"Entity#"&amp;$B42,"Account#"&amp;$U$15)),2)</f>
        <v>0</v>
      </c>
      <c r="V42" s="133">
        <f>ROUND(([2]!HsGetValue("FCC","Scenario#"&amp;$B$2,"Years#"&amp;$B$4,"Period#"&amp;$B$3,"View#"&amp;$B$10,"Consolidation#"&amp;$B$13,"Data Source#"&amp;$B$11,"Intercompany#"&amp;$B$14,"Movement#"&amp;$B$12,"Custom1#"&amp;$B$6,"Custom2#"&amp;$B$7,"Custom3#"&amp;$B$8,"Custom4#"&amp;$B$9,"Entity#"&amp;$B42,"Account#"&amp;$V$15)),2)</f>
        <v>0</v>
      </c>
      <c r="W42" s="133">
        <f>ROUND(([2]!HsGetValue("FCC","Scenario#"&amp;$B$2,"Years#"&amp;$B$4,"Period#"&amp;$B$3,"View#"&amp;$B$10,"Consolidation#"&amp;$B$13,"Data Source#"&amp;$B$11,"Intercompany#"&amp;$B$14,"Movement#"&amp;$B$12,"Custom1#"&amp;$B$6,"Custom2#"&amp;$B$7,"Custom3#"&amp;$B$8,"Custom4#"&amp;$B$9,"Entity#"&amp;$B42,"Account#"&amp;$W$15)+[2]!HsGetValue("FCC","Scenario#"&amp;$B$2,"Years#"&amp;$B$4,"Period#"&amp;$B$3,"View#"&amp;$B$10,"Consolidation#"&amp;$B$13,"Data Source#"&amp;$B$11,"Intercompany#"&amp;$B$14,"Movement#"&amp;$B$12,"Custom1#"&amp;$B$6,"Custom2#"&amp;$B$7,"Custom3#"&amp;$B$8,"Custom4#"&amp;$B$9,"Entity#"&amp;$B42,"Account#"&amp;$W$16)),2)</f>
        <v>0</v>
      </c>
    </row>
    <row r="43" spans="1:23">
      <c r="A43" s="132" t="s">
        <v>420</v>
      </c>
      <c r="B43" s="132" t="s">
        <v>307</v>
      </c>
      <c r="C43" s="33" t="s">
        <v>220</v>
      </c>
      <c r="D43" s="33" t="s">
        <v>158</v>
      </c>
      <c r="E43" t="s">
        <v>67</v>
      </c>
      <c r="F43" s="229">
        <f t="shared" si="0"/>
        <v>36448018</v>
      </c>
      <c r="G43" s="147" t="s">
        <v>736</v>
      </c>
      <c r="H43" s="133">
        <f>ROUND(([2]!HsGetValue("FCC","Scenario#"&amp;$B$2,"Years#"&amp;$B$4,"Period#"&amp;$B$3,"View#"&amp;$B$10,"Consolidation#"&amp;$B$13,"Data Source#"&amp;$B$11,"Intercompany#"&amp;$B$14,"Movement#"&amp;$B$12,"Custom1#"&amp;$B$6,"Custom2#"&amp;$B$7,"Custom3#"&amp;$B$8,"Custom4#"&amp;$B$9,"Entity#"&amp;$B43,"Account#"&amp;$H$15)+[2]!HsGetValue("FCC","Scenario#"&amp;$B$2,"Years#"&amp;$B$4,"Period#"&amp;$B$3,"View#"&amp;$B$10,"Consolidation#"&amp;$B$13,"Data Source#"&amp;$B$11,"Intercompany#"&amp;$B$14,"Movement#"&amp;$B$12,"Custom1#"&amp;$B$6,"Custom2#"&amp;$B$7,"Custom3#"&amp;$B$8,"Custom4#"&amp;$B$9,"Entity#"&amp;$B43,"Account#"&amp;$H$16)),2)</f>
        <v>6332177.5700000003</v>
      </c>
      <c r="I43" s="133">
        <f>ROUND(([2]!HsGetValue("FCC","Scenario#"&amp;$B$2,"Years#"&amp;$B$4,"Period#"&amp;$B$3,"View#"&amp;$B$10,"Consolidation#"&amp;$B$13,"Data Source#"&amp;$B$11,"Intercompany#"&amp;$B$14,"Movement#"&amp;$B$12,"Custom1#"&amp;$B$6,"Custom2#"&amp;$B$7,"Custom3#"&amp;$B$8,"Custom4#"&amp;$B$9,"Entity#"&amp;$B43,"Account#"&amp;$I$15)+[2]!HsGetValue("FCC","Scenario#"&amp;$B$2,"Years#"&amp;$B$4,"Period#"&amp;$B$3,"View#"&amp;$B$10,"Consolidation#"&amp;$B$13,"Data Source#"&amp;$B$11,"Intercompany#"&amp;$B$14,"Movement#"&amp;$B$12,"Custom1#"&amp;$B$6,"Custom2#"&amp;$B$7,"Custom3#"&amp;$B$8,"Custom4#"&amp;$B$9,"Entity#"&amp;$B43,"Account#"&amp;$I$16)+[2]!HsGetValue("FCC","Scenario#"&amp;$B$2,"Years#"&amp;$B$4,"Period#"&amp;$B$3,"View#"&amp;$B$10,"Consolidation#"&amp;$B$13,"Data Source#"&amp;$B$11,"Intercompany#"&amp;$B$14,"Movement#"&amp;$B$12,"Custom1#"&amp;$B$6,"Custom2#"&amp;$B$7,"Custom3#"&amp;$B$8,"Custom4#"&amp;$B$9,"Entity#"&amp;$B43,"Account#"&amp;$I$17)),2)</f>
        <v>0</v>
      </c>
      <c r="J43" s="34">
        <f>ROUND(([2]!HsGetValue("FCC","Scenario#"&amp;$B$2,"Years#"&amp;$B$4,"Period#"&amp;$B$3,"View#"&amp;$B$10,"Consolidation#"&amp;$B$13,"Data Source#"&amp;$B$11,"Intercompany#"&amp;$B$14,"Movement#"&amp;$B$12,"Custom1#"&amp;$B$6,"Custom2#"&amp;$B$7,"Custom3#"&amp;$B$8,"Custom4#"&amp;$B$9,"Entity#"&amp;$B43,"Account#"&amp;$J$15)+[2]!HsGetValue("FCC","Scenario#"&amp;$B$2,"Years#"&amp;$B$4,"Period#"&amp;$B$3,"View#"&amp;$B$10,"Consolidation#"&amp;$B$13,"Data Source#"&amp;$B$11,"Intercompany#"&amp;$B$14,"Movement#"&amp;$B$12,"Custom1#"&amp;$B$6,"Custom2#"&amp;$B$7,"Custom3#"&amp;$B$8,"Custom4#"&amp;$B$9,"Entity#"&amp;$B43,"Account#"&amp;$J$16)),2)</f>
        <v>0</v>
      </c>
      <c r="K43" s="133">
        <f>ROUND(([2]!HsGetValue("FCC","Scenario#"&amp;$B$2,"Years#"&amp;$B$4,"Period#"&amp;$B$3,"View#"&amp;$B$10,"Consolidation#"&amp;$B$13,"Data Source#"&amp;$B$11,"Intercompany#"&amp;$B$14,"Movement#"&amp;$B$12,"Custom1#"&amp;$B$6,"Custom2#"&amp;$B$7,"Custom3#"&amp;$B$8,"Custom4#"&amp;$B$9,"Entity#"&amp;$B43,"Account#"&amp;$K$15)+[2]!HsGetValue("FCC","Scenario#"&amp;$B$2,"Years#"&amp;$B$4,"Period#"&amp;$B$3,"View#"&amp;$B$10,"Consolidation#"&amp;$B$13,"Data Source#"&amp;$B$11,"Intercompany#"&amp;$B$14,"Movement#"&amp;$B$12,"Custom1#"&amp;$B$6,"Custom2#"&amp;$B$7,"Custom3#"&amp;$B$8,"Custom4#"&amp;$B$9,"Entity#"&amp;$B43,"Account#"&amp;$K$16)+[2]!HsGetValue("FCC","Scenario#"&amp;$B$2,"Years#"&amp;$B$4,"Period#"&amp;$B$3,"View#"&amp;$B$10,"Consolidation#"&amp;$B$13,"Data Source#"&amp;$B$11,"Intercompany#"&amp;$B$14,"Movement#"&amp;$B$12,"Custom1#"&amp;$B$6,"Custom2#"&amp;$B$7,"Custom3#"&amp;$B$8,"Custom4#"&amp;$B$9,"Entity#"&amp;$B43,"Account#"&amp;$K$17)+[2]!HsGetValue("FCC","Scenario#"&amp;$B$2,"Years#"&amp;$B$4,"Period#"&amp;$B$3,"View#"&amp;$B$10,"Consolidation#"&amp;$B$13,"Data Source#"&amp;$B$11,"Intercompany#"&amp;$B$14,"Movement#"&amp;$B$12,"Custom1#"&amp;$B$6,"Custom2#"&amp;$B$7,"Custom3#"&amp;$B$8,"Custom4#"&amp;$B$9,"Entity#"&amp;$B43,"Account#"&amp;$K$18)),2)</f>
        <v>30115840.43</v>
      </c>
      <c r="L43" s="133">
        <f>ROUND(([2]!HsGetValue("FCC","Scenario#"&amp;$B$2,"Years#"&amp;$B$4,"Period#"&amp;$B$3,"View#"&amp;$B$10,"Consolidation#"&amp;$B$13,"Data Source#"&amp;$B$11,"Intercompany#"&amp;$B$14,"Movement#"&amp;$B$12,"Custom1#"&amp;$B$6,"Custom2#"&amp;$B$7,"Custom3#"&amp;$B$8,"Custom4#"&amp;$B$9,"Entity#"&amp;$B43,"Account#"&amp;$L$15)+[2]!HsGetValue("FCC","Scenario#"&amp;$B$2,"Years#"&amp;$B$4,"Period#"&amp;$B$3,"View#"&amp;$B$10,"Consolidation#"&amp;$B$13,"Data Source#"&amp;$B$11,"Intercompany#"&amp;$B$14,"Movement#"&amp;$B$12,"Custom1#"&amp;$B$6,"Custom2#"&amp;$B$7,"Custom3#"&amp;$B$8,"Custom4#"&amp;$B$9,"Entity#"&amp;$B43,"Account#"&amp;$L$16)),2)</f>
        <v>0</v>
      </c>
      <c r="M43" s="231">
        <f>ROUND(([2]!HsGetValue("FCC","Scenario#"&amp;$B$2,"Years#"&amp;$B$4,"Period#"&amp;$B$3,"View#"&amp;$B$10,"Consolidation#"&amp;$B$13,"Data Source#"&amp;$B$11,"Intercompany#"&amp;$B$14,"Movement#"&amp;$B$12,"Custom1#"&amp;$B$6,"Custom2#"&amp;$B$7,"Custom3#"&amp;$B$8,"Custom4#"&amp;$B$9,"Entity#"&amp;$B43,"Account#"&amp;$M$15)+[2]!HsGetValue("FCC","Scenario#"&amp;$B$2,"Years#"&amp;$B$4,"Period#"&amp;$B$3,"View#"&amp;$B$10,"Consolidation#"&amp;$B$13,"Data Source#"&amp;$B$11,"Intercompany#"&amp;$B$14,"Movement#"&amp;$B$12,"Custom1#"&amp;$B$6,"Custom2#"&amp;$B$7,"Custom3#"&amp;$B$8,"Custom4#"&amp;$B$9,"Entity#"&amp;$B43,"Account#"&amp;$M$16)+[2]!HsGetValue("FCC","Scenario#"&amp;$B$2,"Years#"&amp;$B$4,"Period#"&amp;$B$3,"View#"&amp;$B$10,"Consolidation#"&amp;$B$13,"Data Source#"&amp;$B$11,"Intercompany#"&amp;$B$14,"Movement#"&amp;$B$12,"Custom1#"&amp;$B$6,"Custom2#"&amp;$B$7,"Custom3#"&amp;$B$8,"Custom4#"&amp;$B$9,"Entity#"&amp;$B43,"Account#"&amp;$M$17)),2)</f>
        <v>0</v>
      </c>
      <c r="N43" s="133">
        <f>ROUND(([2]!HsGetValue("FCC","Scenario#"&amp;$B$2,"Years#"&amp;$B$4,"Period#"&amp;$B$3,"View#"&amp;$B$10,"Consolidation#"&amp;$B$13,"Data Source#"&amp;$B$11,"Intercompany#"&amp;$B$14,"Movement#"&amp;$B$12,"Custom1#"&amp;$B$6,"Custom2#"&amp;$B$7,"Custom3#"&amp;$B$8,"Custom4#"&amp;$B$9,"Entity#"&amp;$B43,"Account#"&amp;$N$15)+[2]!HsGetValue("FCC","Scenario#"&amp;$B$2,"Years#"&amp;$B$4,"Period#"&amp;$B$3,"View#"&amp;$B$10,"Consolidation#"&amp;$B$13,"Data Source#"&amp;$B$11,"Intercompany#"&amp;$B$14,"Movement#"&amp;$B$12,"Custom1#"&amp;$B$6,"Custom2#"&amp;$B$7,"Custom3#"&amp;$B$8,"Custom4#"&amp;$B$9,"Entity#"&amp;$B43,"Account#"&amp;$N$16)),2)</f>
        <v>0</v>
      </c>
      <c r="O43" s="133">
        <f>ROUND(([2]!HsGetValue("FCC","Scenario#"&amp;$B$2,"Years#"&amp;$B$4,"Period#"&amp;$B$3,"View#"&amp;$B$10,"Consolidation#"&amp;$B$13,"Data Source#"&amp;$B$11,"Intercompany#"&amp;$B$14,"Movement#"&amp;$B$12,"Custom1#"&amp;$B$6,"Custom2#"&amp;$B$7,"Custom3#"&amp;$B$8,"Custom4#"&amp;$B$9,"Entity#"&amp;$B43,"Account#"&amp;$O$15)+[2]!HsGetValue("FCC","Scenario#"&amp;$B$2,"Years#"&amp;$B$4,"Period#"&amp;$B$3,"View#"&amp;$B$10,"Consolidation#"&amp;$B$13,"Data Source#"&amp;$B$11,"Intercompany#"&amp;$B$14,"Movement#"&amp;$B$12,"Custom1#"&amp;$B$6,"Custom2#"&amp;$B$7,"Custom3#"&amp;$B$8,"Custom4#"&amp;$B$9,"Entity#"&amp;$B43,"Account#"&amp;$O$16)),2)</f>
        <v>0</v>
      </c>
      <c r="P43" s="133">
        <f>ROUND(([2]!HsGetValue("FCC","Scenario#"&amp;$B$2,"Years#"&amp;$B$4,"Period#"&amp;$B$3,"View#"&amp;$B$10,"Consolidation#"&amp;$B$13,"Data Source#"&amp;$B$11,"Intercompany#"&amp;$B$14,"Movement#"&amp;$B$12,"Custom1#"&amp;$B$6,"Custom2#"&amp;$B$7,"Custom3#"&amp;$B$8,"Custom4#"&amp;$B$9,"Entity#"&amp;$B43,"Account#"&amp;$P$15)+[2]!HsGetValue("FCC","Scenario#"&amp;$B$2,"Years#"&amp;$B$4,"Period#"&amp;$B$3,"View#"&amp;$B$10,"Consolidation#"&amp;$B$13,"Data Source#"&amp;$B$11,"Intercompany#"&amp;$B$14,"Movement#"&amp;$B$12,"Custom1#"&amp;$B$6,"Custom2#"&amp;$B$7,"Custom3#"&amp;$B$8,"Custom4#"&amp;$B$9,"Entity#"&amp;$B43,"Account#"&amp;$P$16)),2)</f>
        <v>0</v>
      </c>
      <c r="Q43" s="133">
        <f>ROUND(([2]!HsGetValue("FCC","Scenario#"&amp;$B$2,"Years#"&amp;$B$4,"Period#"&amp;$B$3,"View#"&amp;$B$10,"Consolidation#"&amp;$B$13,"Data Source#"&amp;$B$11,"Intercompany#"&amp;$B$14,"Movement#"&amp;$B$12,"Custom1#"&amp;$B$6,"Custom2#"&amp;$B$7,"Custom3#"&amp;$B$8,"Custom4#"&amp;$B$9,"Entity#"&amp;$B43,"Account#"&amp;$Q$15)),2)</f>
        <v>0</v>
      </c>
      <c r="R43" s="133">
        <f>ROUND(([2]!HsGetValue("FCC","Scenario#"&amp;$B$2,"Years#"&amp;$B$4,"Period#"&amp;$B$3,"View#"&amp;$B$10,"Consolidation#"&amp;$B$13,"Data Source#"&amp;$B$11,"Intercompany#"&amp;$B$14,"Movement#"&amp;$B$12,"Custom1#"&amp;$B$6,"Custom2#"&amp;$B$7,"Custom3#"&amp;$B$8,"Custom4#"&amp;$B$9,"Entity#"&amp;$B43,"Account#"&amp;$R$15)),2)</f>
        <v>0</v>
      </c>
      <c r="S43" s="133">
        <f>ROUND(([2]!HsGetValue("FCC","Scenario#"&amp;$B$2,"Years#"&amp;$B$4,"Period#"&amp;$B$3,"View#"&amp;$B$10,"Consolidation#"&amp;$B$13,"Data Source#"&amp;$B$11,"Intercompany#"&amp;$B$14,"Movement#"&amp;$B$12,"Custom1#"&amp;$B$6,"Custom2#"&amp;$B$7,"Custom3#"&amp;$B$8,"Custom4#"&amp;$B$9,"Entity#"&amp;$B43,"Account#"&amp;$S$15)),2)</f>
        <v>0</v>
      </c>
      <c r="T43" s="133"/>
      <c r="U43" s="133">
        <f>ROUND(([2]!HsGetValue("FCC","Scenario#"&amp;$B$2,"Years#"&amp;$B$4,"Period#"&amp;$B$3,"View#"&amp;$B$10,"Consolidation#"&amp;$B$13,"Data Source#"&amp;$B$11,"Intercompany#"&amp;$B$14,"Movement#"&amp;$B$12,"Custom1#"&amp;$B$6,"Custom2#"&amp;$B$7,"Custom3#"&amp;$B$8,"Custom4#"&amp;$B$9,"Entity#"&amp;$B43,"Account#"&amp;$U$15)),2)</f>
        <v>0</v>
      </c>
      <c r="V43" s="133">
        <f>ROUND(([2]!HsGetValue("FCC","Scenario#"&amp;$B$2,"Years#"&amp;$B$4,"Period#"&amp;$B$3,"View#"&amp;$B$10,"Consolidation#"&amp;$B$13,"Data Source#"&amp;$B$11,"Intercompany#"&amp;$B$14,"Movement#"&amp;$B$12,"Custom1#"&amp;$B$6,"Custom2#"&amp;$B$7,"Custom3#"&amp;$B$8,"Custom4#"&amp;$B$9,"Entity#"&amp;$B43,"Account#"&amp;$V$15)),2)</f>
        <v>0</v>
      </c>
      <c r="W43" s="133">
        <f>ROUND(([2]!HsGetValue("FCC","Scenario#"&amp;$B$2,"Years#"&amp;$B$4,"Period#"&amp;$B$3,"View#"&amp;$B$10,"Consolidation#"&amp;$B$13,"Data Source#"&amp;$B$11,"Intercompany#"&amp;$B$14,"Movement#"&amp;$B$12,"Custom1#"&amp;$B$6,"Custom2#"&amp;$B$7,"Custom3#"&amp;$B$8,"Custom4#"&amp;$B$9,"Entity#"&amp;$B43,"Account#"&amp;$W$15)+[2]!HsGetValue("FCC","Scenario#"&amp;$B$2,"Years#"&amp;$B$4,"Period#"&amp;$B$3,"View#"&amp;$B$10,"Consolidation#"&amp;$B$13,"Data Source#"&amp;$B$11,"Intercompany#"&amp;$B$14,"Movement#"&amp;$B$12,"Custom1#"&amp;$B$6,"Custom2#"&amp;$B$7,"Custom3#"&amp;$B$8,"Custom4#"&amp;$B$9,"Entity#"&amp;$B43,"Account#"&amp;$W$16)),2)</f>
        <v>0</v>
      </c>
    </row>
    <row r="44" spans="1:23">
      <c r="A44" s="132" t="s">
        <v>420</v>
      </c>
      <c r="B44" s="132" t="s">
        <v>310</v>
      </c>
      <c r="C44" s="33">
        <v>44200</v>
      </c>
      <c r="D44" s="33" t="s">
        <v>158</v>
      </c>
      <c r="E44" t="s">
        <v>69</v>
      </c>
      <c r="F44" s="229">
        <f t="shared" si="0"/>
        <v>3003481.57</v>
      </c>
      <c r="G44" s="147" t="s">
        <v>736</v>
      </c>
      <c r="H44" s="133">
        <f>ROUND(([2]!HsGetValue("FCC","Scenario#"&amp;$B$2,"Years#"&amp;$B$4,"Period#"&amp;$B$3,"View#"&amp;$B$10,"Consolidation#"&amp;$B$13,"Data Source#"&amp;$B$11,"Intercompany#"&amp;$B$14,"Movement#"&amp;$B$12,"Custom1#"&amp;$B$6,"Custom2#"&amp;$B$7,"Custom3#"&amp;$B$8,"Custom4#"&amp;$B$9,"Entity#"&amp;$B44,"Account#"&amp;$H$15)+[2]!HsGetValue("FCC","Scenario#"&amp;$B$2,"Years#"&amp;$B$4,"Period#"&amp;$B$3,"View#"&amp;$B$10,"Consolidation#"&amp;$B$13,"Data Source#"&amp;$B$11,"Intercompany#"&amp;$B$14,"Movement#"&amp;$B$12,"Custom1#"&amp;$B$6,"Custom2#"&amp;$B$7,"Custom3#"&amp;$B$8,"Custom4#"&amp;$B$9,"Entity#"&amp;$B44,"Account#"&amp;$H$16)),2)</f>
        <v>3003481.57</v>
      </c>
      <c r="I44" s="133">
        <f>ROUND(([2]!HsGetValue("FCC","Scenario#"&amp;$B$2,"Years#"&amp;$B$4,"Period#"&amp;$B$3,"View#"&amp;$B$10,"Consolidation#"&amp;$B$13,"Data Source#"&amp;$B$11,"Intercompany#"&amp;$B$14,"Movement#"&amp;$B$12,"Custom1#"&amp;$B$6,"Custom2#"&amp;$B$7,"Custom3#"&amp;$B$8,"Custom4#"&amp;$B$9,"Entity#"&amp;$B44,"Account#"&amp;$I$15)+[2]!HsGetValue("FCC","Scenario#"&amp;$B$2,"Years#"&amp;$B$4,"Period#"&amp;$B$3,"View#"&amp;$B$10,"Consolidation#"&amp;$B$13,"Data Source#"&amp;$B$11,"Intercompany#"&amp;$B$14,"Movement#"&amp;$B$12,"Custom1#"&amp;$B$6,"Custom2#"&amp;$B$7,"Custom3#"&amp;$B$8,"Custom4#"&amp;$B$9,"Entity#"&amp;$B44,"Account#"&amp;$I$16)+[2]!HsGetValue("FCC","Scenario#"&amp;$B$2,"Years#"&amp;$B$4,"Period#"&amp;$B$3,"View#"&amp;$B$10,"Consolidation#"&amp;$B$13,"Data Source#"&amp;$B$11,"Intercompany#"&amp;$B$14,"Movement#"&amp;$B$12,"Custom1#"&amp;$B$6,"Custom2#"&amp;$B$7,"Custom3#"&amp;$B$8,"Custom4#"&amp;$B$9,"Entity#"&amp;$B44,"Account#"&amp;$I$17)),2)</f>
        <v>0</v>
      </c>
      <c r="J44" s="34">
        <f>ROUND(([2]!HsGetValue("FCC","Scenario#"&amp;$B$2,"Years#"&amp;$B$4,"Period#"&amp;$B$3,"View#"&amp;$B$10,"Consolidation#"&amp;$B$13,"Data Source#"&amp;$B$11,"Intercompany#"&amp;$B$14,"Movement#"&amp;$B$12,"Custom1#"&amp;$B$6,"Custom2#"&amp;$B$7,"Custom3#"&amp;$B$8,"Custom4#"&amp;$B$9,"Entity#"&amp;$B44,"Account#"&amp;$J$15)+[2]!HsGetValue("FCC","Scenario#"&amp;$B$2,"Years#"&amp;$B$4,"Period#"&amp;$B$3,"View#"&amp;$B$10,"Consolidation#"&amp;$B$13,"Data Source#"&amp;$B$11,"Intercompany#"&amp;$B$14,"Movement#"&amp;$B$12,"Custom1#"&amp;$B$6,"Custom2#"&amp;$B$7,"Custom3#"&amp;$B$8,"Custom4#"&amp;$B$9,"Entity#"&amp;$B44,"Account#"&amp;$J$16)),2)</f>
        <v>0</v>
      </c>
      <c r="K44" s="133">
        <f>ROUND(([2]!HsGetValue("FCC","Scenario#"&amp;$B$2,"Years#"&amp;$B$4,"Period#"&amp;$B$3,"View#"&amp;$B$10,"Consolidation#"&amp;$B$13,"Data Source#"&amp;$B$11,"Intercompany#"&amp;$B$14,"Movement#"&amp;$B$12,"Custom1#"&amp;$B$6,"Custom2#"&amp;$B$7,"Custom3#"&amp;$B$8,"Custom4#"&amp;$B$9,"Entity#"&amp;$B44,"Account#"&amp;$K$15)+[2]!HsGetValue("FCC","Scenario#"&amp;$B$2,"Years#"&amp;$B$4,"Period#"&amp;$B$3,"View#"&amp;$B$10,"Consolidation#"&amp;$B$13,"Data Source#"&amp;$B$11,"Intercompany#"&amp;$B$14,"Movement#"&amp;$B$12,"Custom1#"&amp;$B$6,"Custom2#"&amp;$B$7,"Custom3#"&amp;$B$8,"Custom4#"&amp;$B$9,"Entity#"&amp;$B44,"Account#"&amp;$K$16)+[2]!HsGetValue("FCC","Scenario#"&amp;$B$2,"Years#"&amp;$B$4,"Period#"&amp;$B$3,"View#"&amp;$B$10,"Consolidation#"&amp;$B$13,"Data Source#"&amp;$B$11,"Intercompany#"&amp;$B$14,"Movement#"&amp;$B$12,"Custom1#"&amp;$B$6,"Custom2#"&amp;$B$7,"Custom3#"&amp;$B$8,"Custom4#"&amp;$B$9,"Entity#"&amp;$B44,"Account#"&amp;$K$17)+[2]!HsGetValue("FCC","Scenario#"&amp;$B$2,"Years#"&amp;$B$4,"Period#"&amp;$B$3,"View#"&amp;$B$10,"Consolidation#"&amp;$B$13,"Data Source#"&amp;$B$11,"Intercompany#"&amp;$B$14,"Movement#"&amp;$B$12,"Custom1#"&amp;$B$6,"Custom2#"&amp;$B$7,"Custom3#"&amp;$B$8,"Custom4#"&amp;$B$9,"Entity#"&amp;$B44,"Account#"&amp;$K$18)),2)</f>
        <v>0</v>
      </c>
      <c r="L44" s="133">
        <f>ROUND(([2]!HsGetValue("FCC","Scenario#"&amp;$B$2,"Years#"&amp;$B$4,"Period#"&amp;$B$3,"View#"&amp;$B$10,"Consolidation#"&amp;$B$13,"Data Source#"&amp;$B$11,"Intercompany#"&amp;$B$14,"Movement#"&amp;$B$12,"Custom1#"&amp;$B$6,"Custom2#"&amp;$B$7,"Custom3#"&amp;$B$8,"Custom4#"&amp;$B$9,"Entity#"&amp;$B44,"Account#"&amp;$L$15)+[2]!HsGetValue("FCC","Scenario#"&amp;$B$2,"Years#"&amp;$B$4,"Period#"&amp;$B$3,"View#"&amp;$B$10,"Consolidation#"&amp;$B$13,"Data Source#"&amp;$B$11,"Intercompany#"&amp;$B$14,"Movement#"&amp;$B$12,"Custom1#"&amp;$B$6,"Custom2#"&amp;$B$7,"Custom3#"&amp;$B$8,"Custom4#"&amp;$B$9,"Entity#"&amp;$B44,"Account#"&amp;$L$16)),2)</f>
        <v>0</v>
      </c>
      <c r="M44" s="231">
        <f>ROUND(([2]!HsGetValue("FCC","Scenario#"&amp;$B$2,"Years#"&amp;$B$4,"Period#"&amp;$B$3,"View#"&amp;$B$10,"Consolidation#"&amp;$B$13,"Data Source#"&amp;$B$11,"Intercompany#"&amp;$B$14,"Movement#"&amp;$B$12,"Custom1#"&amp;$B$6,"Custom2#"&amp;$B$7,"Custom3#"&amp;$B$8,"Custom4#"&amp;$B$9,"Entity#"&amp;$B44,"Account#"&amp;$M$15)+[2]!HsGetValue("FCC","Scenario#"&amp;$B$2,"Years#"&amp;$B$4,"Period#"&amp;$B$3,"View#"&amp;$B$10,"Consolidation#"&amp;$B$13,"Data Source#"&amp;$B$11,"Intercompany#"&amp;$B$14,"Movement#"&amp;$B$12,"Custom1#"&amp;$B$6,"Custom2#"&amp;$B$7,"Custom3#"&amp;$B$8,"Custom4#"&amp;$B$9,"Entity#"&amp;$B44,"Account#"&amp;$M$16)+[2]!HsGetValue("FCC","Scenario#"&amp;$B$2,"Years#"&amp;$B$4,"Period#"&amp;$B$3,"View#"&amp;$B$10,"Consolidation#"&amp;$B$13,"Data Source#"&amp;$B$11,"Intercompany#"&amp;$B$14,"Movement#"&amp;$B$12,"Custom1#"&amp;$B$6,"Custom2#"&amp;$B$7,"Custom3#"&amp;$B$8,"Custom4#"&amp;$B$9,"Entity#"&amp;$B44,"Account#"&amp;$M$17)),2)</f>
        <v>0</v>
      </c>
      <c r="N44" s="133">
        <f>ROUND(([2]!HsGetValue("FCC","Scenario#"&amp;$B$2,"Years#"&amp;$B$4,"Period#"&amp;$B$3,"View#"&amp;$B$10,"Consolidation#"&amp;$B$13,"Data Source#"&amp;$B$11,"Intercompany#"&amp;$B$14,"Movement#"&amp;$B$12,"Custom1#"&amp;$B$6,"Custom2#"&amp;$B$7,"Custom3#"&amp;$B$8,"Custom4#"&amp;$B$9,"Entity#"&amp;$B44,"Account#"&amp;$N$15)+[2]!HsGetValue("FCC","Scenario#"&amp;$B$2,"Years#"&amp;$B$4,"Period#"&amp;$B$3,"View#"&amp;$B$10,"Consolidation#"&amp;$B$13,"Data Source#"&amp;$B$11,"Intercompany#"&amp;$B$14,"Movement#"&amp;$B$12,"Custom1#"&amp;$B$6,"Custom2#"&amp;$B$7,"Custom3#"&amp;$B$8,"Custom4#"&amp;$B$9,"Entity#"&amp;$B44,"Account#"&amp;$N$16)),2)</f>
        <v>0</v>
      </c>
      <c r="O44" s="133">
        <f>ROUND(([2]!HsGetValue("FCC","Scenario#"&amp;$B$2,"Years#"&amp;$B$4,"Period#"&amp;$B$3,"View#"&amp;$B$10,"Consolidation#"&amp;$B$13,"Data Source#"&amp;$B$11,"Intercompany#"&amp;$B$14,"Movement#"&amp;$B$12,"Custom1#"&amp;$B$6,"Custom2#"&amp;$B$7,"Custom3#"&amp;$B$8,"Custom4#"&amp;$B$9,"Entity#"&amp;$B44,"Account#"&amp;$O$15)+[2]!HsGetValue("FCC","Scenario#"&amp;$B$2,"Years#"&amp;$B$4,"Period#"&amp;$B$3,"View#"&amp;$B$10,"Consolidation#"&amp;$B$13,"Data Source#"&amp;$B$11,"Intercompany#"&amp;$B$14,"Movement#"&amp;$B$12,"Custom1#"&amp;$B$6,"Custom2#"&amp;$B$7,"Custom3#"&amp;$B$8,"Custom4#"&amp;$B$9,"Entity#"&amp;$B44,"Account#"&amp;$O$16)),2)</f>
        <v>0</v>
      </c>
      <c r="P44" s="133">
        <f>ROUND(([2]!HsGetValue("FCC","Scenario#"&amp;$B$2,"Years#"&amp;$B$4,"Period#"&amp;$B$3,"View#"&amp;$B$10,"Consolidation#"&amp;$B$13,"Data Source#"&amp;$B$11,"Intercompany#"&amp;$B$14,"Movement#"&amp;$B$12,"Custom1#"&amp;$B$6,"Custom2#"&amp;$B$7,"Custom3#"&amp;$B$8,"Custom4#"&amp;$B$9,"Entity#"&amp;$B44,"Account#"&amp;$P$15)+[2]!HsGetValue("FCC","Scenario#"&amp;$B$2,"Years#"&amp;$B$4,"Period#"&amp;$B$3,"View#"&amp;$B$10,"Consolidation#"&amp;$B$13,"Data Source#"&amp;$B$11,"Intercompany#"&amp;$B$14,"Movement#"&amp;$B$12,"Custom1#"&amp;$B$6,"Custom2#"&amp;$B$7,"Custom3#"&amp;$B$8,"Custom4#"&amp;$B$9,"Entity#"&amp;$B44,"Account#"&amp;$P$16)),2)</f>
        <v>0</v>
      </c>
      <c r="Q44" s="133">
        <f>ROUND(([2]!HsGetValue("FCC","Scenario#"&amp;$B$2,"Years#"&amp;$B$4,"Period#"&amp;$B$3,"View#"&amp;$B$10,"Consolidation#"&amp;$B$13,"Data Source#"&amp;$B$11,"Intercompany#"&amp;$B$14,"Movement#"&amp;$B$12,"Custom1#"&amp;$B$6,"Custom2#"&amp;$B$7,"Custom3#"&amp;$B$8,"Custom4#"&amp;$B$9,"Entity#"&amp;$B44,"Account#"&amp;$Q$15)),2)</f>
        <v>0</v>
      </c>
      <c r="R44" s="133">
        <f>ROUND(([2]!HsGetValue("FCC","Scenario#"&amp;$B$2,"Years#"&amp;$B$4,"Period#"&amp;$B$3,"View#"&amp;$B$10,"Consolidation#"&amp;$B$13,"Data Source#"&amp;$B$11,"Intercompany#"&amp;$B$14,"Movement#"&amp;$B$12,"Custom1#"&amp;$B$6,"Custom2#"&amp;$B$7,"Custom3#"&amp;$B$8,"Custom4#"&amp;$B$9,"Entity#"&amp;$B44,"Account#"&amp;$R$15)),2)</f>
        <v>0</v>
      </c>
      <c r="S44" s="133">
        <f>ROUND(([2]!HsGetValue("FCC","Scenario#"&amp;$B$2,"Years#"&amp;$B$4,"Period#"&amp;$B$3,"View#"&amp;$B$10,"Consolidation#"&amp;$B$13,"Data Source#"&amp;$B$11,"Intercompany#"&amp;$B$14,"Movement#"&amp;$B$12,"Custom1#"&amp;$B$6,"Custom2#"&amp;$B$7,"Custom3#"&amp;$B$8,"Custom4#"&amp;$B$9,"Entity#"&amp;$B44,"Account#"&amp;$S$15)),2)</f>
        <v>0</v>
      </c>
      <c r="T44" s="133"/>
      <c r="U44" s="133">
        <f>ROUND(([2]!HsGetValue("FCC","Scenario#"&amp;$B$2,"Years#"&amp;$B$4,"Period#"&amp;$B$3,"View#"&amp;$B$10,"Consolidation#"&amp;$B$13,"Data Source#"&amp;$B$11,"Intercompany#"&amp;$B$14,"Movement#"&amp;$B$12,"Custom1#"&amp;$B$6,"Custom2#"&amp;$B$7,"Custom3#"&amp;$B$8,"Custom4#"&amp;$B$9,"Entity#"&amp;$B44,"Account#"&amp;$U$15)),2)</f>
        <v>0</v>
      </c>
      <c r="V44" s="133">
        <f>ROUND(([2]!HsGetValue("FCC","Scenario#"&amp;$B$2,"Years#"&amp;$B$4,"Period#"&amp;$B$3,"View#"&amp;$B$10,"Consolidation#"&amp;$B$13,"Data Source#"&amp;$B$11,"Intercompany#"&amp;$B$14,"Movement#"&amp;$B$12,"Custom1#"&amp;$B$6,"Custom2#"&amp;$B$7,"Custom3#"&amp;$B$8,"Custom4#"&amp;$B$9,"Entity#"&amp;$B44,"Account#"&amp;$V$15)),2)</f>
        <v>0</v>
      </c>
      <c r="W44" s="133">
        <f>ROUND(([2]!HsGetValue("FCC","Scenario#"&amp;$B$2,"Years#"&amp;$B$4,"Period#"&amp;$B$3,"View#"&amp;$B$10,"Consolidation#"&amp;$B$13,"Data Source#"&amp;$B$11,"Intercompany#"&amp;$B$14,"Movement#"&amp;$B$12,"Custom1#"&amp;$B$6,"Custom2#"&amp;$B$7,"Custom3#"&amp;$B$8,"Custom4#"&amp;$B$9,"Entity#"&amp;$B44,"Account#"&amp;$W$15)+[2]!HsGetValue("FCC","Scenario#"&amp;$B$2,"Years#"&amp;$B$4,"Period#"&amp;$B$3,"View#"&amp;$B$10,"Consolidation#"&amp;$B$13,"Data Source#"&amp;$B$11,"Intercompany#"&amp;$B$14,"Movement#"&amp;$B$12,"Custom1#"&amp;$B$6,"Custom2#"&amp;$B$7,"Custom3#"&amp;$B$8,"Custom4#"&amp;$B$9,"Entity#"&amp;$B44,"Account#"&amp;$W$16)),2)</f>
        <v>0</v>
      </c>
    </row>
    <row r="45" spans="1:23" ht="15" customHeight="1">
      <c r="A45" s="132" t="s">
        <v>420</v>
      </c>
      <c r="B45" s="132" t="s">
        <v>425</v>
      </c>
      <c r="C45" s="33">
        <v>44400</v>
      </c>
      <c r="D45" s="33" t="s">
        <v>158</v>
      </c>
      <c r="E45" t="s">
        <v>163</v>
      </c>
      <c r="F45" s="229">
        <f t="shared" si="0"/>
        <v>1451799</v>
      </c>
      <c r="G45" s="133">
        <f>ROUND(([2]!HsGetValue("FCC","Scenario#"&amp;$B$2,"Years#"&amp;$B$4,"Period#"&amp;$B$3,"View#"&amp;$B$10,"Consolidation#"&amp;$B$13,"Data Source#"&amp;B$11,"Intercompany#"&amp;$B$14,"Movement#"&amp;$B$12,"Custom1#"&amp;$B$6,"Custom2#"&amp;$B$7,"Custom3#"&amp;$B$8,"Custom4#"&amp;$B$9,"Entity#"&amp;$B45,"Account#"&amp;$G$15)+[2]!HsGetValue("FCC","Scenario#"&amp;$B$2,"Years#"&amp;$B$4,"Period#"&amp;$B$3,"View#"&amp;$B$10,"Consolidation#"&amp;$B$13,"Data Source#"&amp;B$11,"Intercompany#"&amp;$B$14,"Movement#"&amp;$B$12,"Custom1#"&amp;$B$6,"Custom2#"&amp;$B$7,"Custom3#"&amp;$B$8,"Custom4#"&amp;$B$9,"Entity#"&amp;$B45,"Account#"&amp;$G$16)),2)</f>
        <v>1451799</v>
      </c>
      <c r="H45" s="133">
        <f>ROUND(([2]!HsGetValue("FCC","Scenario#"&amp;$B$2,"Years#"&amp;$B$4,"Period#"&amp;$B$3,"View#"&amp;$B$10,"Consolidation#"&amp;$B$13,"Data Source#"&amp;$B$11,"Intercompany#"&amp;$B$14,"Movement#"&amp;$B$12,"Custom1#"&amp;$B$6,"Custom2#"&amp;$B$7,"Custom3#"&amp;$B$8,"Custom4#"&amp;$B$9,"Entity#"&amp;$B45,"Account#"&amp;$H$15)+[2]!HsGetValue("FCC","Scenario#"&amp;$B$2,"Years#"&amp;$B$4,"Period#"&amp;$B$3,"View#"&amp;$B$10,"Consolidation#"&amp;$B$13,"Data Source#"&amp;$B$11,"Intercompany#"&amp;$B$14,"Movement#"&amp;$B$12,"Custom1#"&amp;$B$6,"Custom2#"&amp;$B$7,"Custom3#"&amp;$B$8,"Custom4#"&amp;$B$9,"Entity#"&amp;$B45,"Account#"&amp;$H$16)),2)</f>
        <v>1451799</v>
      </c>
      <c r="I45" s="133">
        <f>ROUND(([2]!HsGetValue("FCC","Scenario#"&amp;$B$2,"Years#"&amp;$B$4,"Period#"&amp;$B$3,"View#"&amp;$B$10,"Consolidation#"&amp;$B$13,"Data Source#"&amp;$B$11,"Intercompany#"&amp;$B$14,"Movement#"&amp;$B$12,"Custom1#"&amp;$B$6,"Custom2#"&amp;$B$7,"Custom3#"&amp;$B$8,"Custom4#"&amp;$B$9,"Entity#"&amp;$B45,"Account#"&amp;$I$15)+[2]!HsGetValue("FCC","Scenario#"&amp;$B$2,"Years#"&amp;$B$4,"Period#"&amp;$B$3,"View#"&amp;$B$10,"Consolidation#"&amp;$B$13,"Data Source#"&amp;$B$11,"Intercompany#"&amp;$B$14,"Movement#"&amp;$B$12,"Custom1#"&amp;$B$6,"Custom2#"&amp;$B$7,"Custom3#"&amp;$B$8,"Custom4#"&amp;$B$9,"Entity#"&amp;$B45,"Account#"&amp;$I$16)+[2]!HsGetValue("FCC","Scenario#"&amp;$B$2,"Years#"&amp;$B$4,"Period#"&amp;$B$3,"View#"&amp;$B$10,"Consolidation#"&amp;$B$13,"Data Source#"&amp;$B$11,"Intercompany#"&amp;$B$14,"Movement#"&amp;$B$12,"Custom1#"&amp;$B$6,"Custom2#"&amp;$B$7,"Custom3#"&amp;$B$8,"Custom4#"&amp;$B$9,"Entity#"&amp;$B45,"Account#"&amp;$I$17)),2)</f>
        <v>0</v>
      </c>
      <c r="J45" s="34">
        <f>ROUND(([2]!HsGetValue("FCC","Scenario#"&amp;$B$2,"Years#"&amp;$B$4,"Period#"&amp;$B$3,"View#"&amp;$B$10,"Consolidation#"&amp;$B$13,"Data Source#"&amp;$B$11,"Intercompany#"&amp;$B$14,"Movement#"&amp;$B$12,"Custom1#"&amp;$B$6,"Custom2#"&amp;$B$7,"Custom3#"&amp;$B$8,"Custom4#"&amp;$B$9,"Entity#"&amp;$B45,"Account#"&amp;$J$15)+[2]!HsGetValue("FCC","Scenario#"&amp;$B$2,"Years#"&amp;$B$4,"Period#"&amp;$B$3,"View#"&amp;$B$10,"Consolidation#"&amp;$B$13,"Data Source#"&amp;$B$11,"Intercompany#"&amp;$B$14,"Movement#"&amp;$B$12,"Custom1#"&amp;$B$6,"Custom2#"&amp;$B$7,"Custom3#"&amp;$B$8,"Custom4#"&amp;$B$9,"Entity#"&amp;$B45,"Account#"&amp;$J$16)),2)</f>
        <v>0</v>
      </c>
      <c r="K45" s="133">
        <f>ROUND(([2]!HsGetValue("FCC","Scenario#"&amp;$B$2,"Years#"&amp;$B$4,"Period#"&amp;$B$3,"View#"&amp;$B$10,"Consolidation#"&amp;$B$13,"Data Source#"&amp;$B$11,"Intercompany#"&amp;$B$14,"Movement#"&amp;$B$12,"Custom1#"&amp;$B$6,"Custom2#"&amp;$B$7,"Custom3#"&amp;$B$8,"Custom4#"&amp;$B$9,"Entity#"&amp;$B45,"Account#"&amp;$K$15)+[2]!HsGetValue("FCC","Scenario#"&amp;$B$2,"Years#"&amp;$B$4,"Period#"&amp;$B$3,"View#"&amp;$B$10,"Consolidation#"&amp;$B$13,"Data Source#"&amp;$B$11,"Intercompany#"&amp;$B$14,"Movement#"&amp;$B$12,"Custom1#"&amp;$B$6,"Custom2#"&amp;$B$7,"Custom3#"&amp;$B$8,"Custom4#"&amp;$B$9,"Entity#"&amp;$B45,"Account#"&amp;$K$16)+[2]!HsGetValue("FCC","Scenario#"&amp;$B$2,"Years#"&amp;$B$4,"Period#"&amp;$B$3,"View#"&amp;$B$10,"Consolidation#"&amp;$B$13,"Data Source#"&amp;$B$11,"Intercompany#"&amp;$B$14,"Movement#"&amp;$B$12,"Custom1#"&amp;$B$6,"Custom2#"&amp;$B$7,"Custom3#"&amp;$B$8,"Custom4#"&amp;$B$9,"Entity#"&amp;$B45,"Account#"&amp;$K$17)+[2]!HsGetValue("FCC","Scenario#"&amp;$B$2,"Years#"&amp;$B$4,"Period#"&amp;$B$3,"View#"&amp;$B$10,"Consolidation#"&amp;$B$13,"Data Source#"&amp;$B$11,"Intercompany#"&amp;$B$14,"Movement#"&amp;$B$12,"Custom1#"&amp;$B$6,"Custom2#"&amp;$B$7,"Custom3#"&amp;$B$8,"Custom4#"&amp;$B$9,"Entity#"&amp;$B45,"Account#"&amp;$K$18)),2)</f>
        <v>0</v>
      </c>
      <c r="L45" s="133">
        <f>ROUND(([2]!HsGetValue("FCC","Scenario#"&amp;$B$2,"Years#"&amp;$B$4,"Period#"&amp;$B$3,"View#"&amp;$B$10,"Consolidation#"&amp;$B$13,"Data Source#"&amp;$B$11,"Intercompany#"&amp;$B$14,"Movement#"&amp;$B$12,"Custom1#"&amp;$B$6,"Custom2#"&amp;$B$7,"Custom3#"&amp;$B$8,"Custom4#"&amp;$B$9,"Entity#"&amp;$B45,"Account#"&amp;$L$15)+[2]!HsGetValue("FCC","Scenario#"&amp;$B$2,"Years#"&amp;$B$4,"Period#"&amp;$B$3,"View#"&amp;$B$10,"Consolidation#"&amp;$B$13,"Data Source#"&amp;$B$11,"Intercompany#"&amp;$B$14,"Movement#"&amp;$B$12,"Custom1#"&amp;$B$6,"Custom2#"&amp;$B$7,"Custom3#"&amp;$B$8,"Custom4#"&amp;$B$9,"Entity#"&amp;$B45,"Account#"&amp;$L$16)),2)</f>
        <v>0</v>
      </c>
      <c r="M45" s="231">
        <f>ROUND(([2]!HsGetValue("FCC","Scenario#"&amp;$B$2,"Years#"&amp;$B$4,"Period#"&amp;$B$3,"View#"&amp;$B$10,"Consolidation#"&amp;$B$13,"Data Source#"&amp;$B$11,"Intercompany#"&amp;$B$14,"Movement#"&amp;$B$12,"Custom1#"&amp;$B$6,"Custom2#"&amp;$B$7,"Custom3#"&amp;$B$8,"Custom4#"&amp;$B$9,"Entity#"&amp;$B45,"Account#"&amp;$M$15)+[2]!HsGetValue("FCC","Scenario#"&amp;$B$2,"Years#"&amp;$B$4,"Period#"&amp;$B$3,"View#"&amp;$B$10,"Consolidation#"&amp;$B$13,"Data Source#"&amp;$B$11,"Intercompany#"&amp;$B$14,"Movement#"&amp;$B$12,"Custom1#"&amp;$B$6,"Custom2#"&amp;$B$7,"Custom3#"&amp;$B$8,"Custom4#"&amp;$B$9,"Entity#"&amp;$B45,"Account#"&amp;$M$16)+[2]!HsGetValue("FCC","Scenario#"&amp;$B$2,"Years#"&amp;$B$4,"Period#"&amp;$B$3,"View#"&amp;$B$10,"Consolidation#"&amp;$B$13,"Data Source#"&amp;$B$11,"Intercompany#"&amp;$B$14,"Movement#"&amp;$B$12,"Custom1#"&amp;$B$6,"Custom2#"&amp;$B$7,"Custom3#"&amp;$B$8,"Custom4#"&amp;$B$9,"Entity#"&amp;$B45,"Account#"&amp;$M$17)),2)</f>
        <v>0</v>
      </c>
      <c r="N45" s="133">
        <f>ROUND(([2]!HsGetValue("FCC","Scenario#"&amp;$B$2,"Years#"&amp;$B$4,"Period#"&amp;$B$3,"View#"&amp;$B$10,"Consolidation#"&amp;$B$13,"Data Source#"&amp;$B$11,"Intercompany#"&amp;$B$14,"Movement#"&amp;$B$12,"Custom1#"&amp;$B$6,"Custom2#"&amp;$B$7,"Custom3#"&amp;$B$8,"Custom4#"&amp;$B$9,"Entity#"&amp;$B45,"Account#"&amp;$N$15)+[2]!HsGetValue("FCC","Scenario#"&amp;$B$2,"Years#"&amp;$B$4,"Period#"&amp;$B$3,"View#"&amp;$B$10,"Consolidation#"&amp;$B$13,"Data Source#"&amp;$B$11,"Intercompany#"&amp;$B$14,"Movement#"&amp;$B$12,"Custom1#"&amp;$B$6,"Custom2#"&amp;$B$7,"Custom3#"&amp;$B$8,"Custom4#"&amp;$B$9,"Entity#"&amp;$B45,"Account#"&amp;$N$16)),2)</f>
        <v>0</v>
      </c>
      <c r="O45" s="133">
        <f>ROUND(([2]!HsGetValue("FCC","Scenario#"&amp;$B$2,"Years#"&amp;$B$4,"Period#"&amp;$B$3,"View#"&amp;$B$10,"Consolidation#"&amp;$B$13,"Data Source#"&amp;$B$11,"Intercompany#"&amp;$B$14,"Movement#"&amp;$B$12,"Custom1#"&amp;$B$6,"Custom2#"&amp;$B$7,"Custom3#"&amp;$B$8,"Custom4#"&amp;$B$9,"Entity#"&amp;$B45,"Account#"&amp;$O$15)+[2]!HsGetValue("FCC","Scenario#"&amp;$B$2,"Years#"&amp;$B$4,"Period#"&amp;$B$3,"View#"&amp;$B$10,"Consolidation#"&amp;$B$13,"Data Source#"&amp;$B$11,"Intercompany#"&amp;$B$14,"Movement#"&amp;$B$12,"Custom1#"&amp;$B$6,"Custom2#"&amp;$B$7,"Custom3#"&amp;$B$8,"Custom4#"&amp;$B$9,"Entity#"&amp;$B45,"Account#"&amp;$O$16)),2)</f>
        <v>0</v>
      </c>
      <c r="P45" s="133">
        <f>ROUND(([2]!HsGetValue("FCC","Scenario#"&amp;$B$2,"Years#"&amp;$B$4,"Period#"&amp;$B$3,"View#"&amp;$B$10,"Consolidation#"&amp;$B$13,"Data Source#"&amp;$B$11,"Intercompany#"&amp;$B$14,"Movement#"&amp;$B$12,"Custom1#"&amp;$B$6,"Custom2#"&amp;$B$7,"Custom3#"&amp;$B$8,"Custom4#"&amp;$B$9,"Entity#"&amp;$B45,"Account#"&amp;$P$15)+[2]!HsGetValue("FCC","Scenario#"&amp;$B$2,"Years#"&amp;$B$4,"Period#"&amp;$B$3,"View#"&amp;$B$10,"Consolidation#"&amp;$B$13,"Data Source#"&amp;$B$11,"Intercompany#"&amp;$B$14,"Movement#"&amp;$B$12,"Custom1#"&amp;$B$6,"Custom2#"&amp;$B$7,"Custom3#"&amp;$B$8,"Custom4#"&amp;$B$9,"Entity#"&amp;$B45,"Account#"&amp;$P$16)),2)</f>
        <v>0</v>
      </c>
      <c r="Q45" s="133">
        <f>ROUND(([2]!HsGetValue("FCC","Scenario#"&amp;$B$2,"Years#"&amp;$B$4,"Period#"&amp;$B$3,"View#"&amp;$B$10,"Consolidation#"&amp;$B$13,"Data Source#"&amp;$B$11,"Intercompany#"&amp;$B$14,"Movement#"&amp;$B$12,"Custom1#"&amp;$B$6,"Custom2#"&amp;$B$7,"Custom3#"&amp;$B$8,"Custom4#"&amp;$B$9,"Entity#"&amp;$B45,"Account#"&amp;$Q$15)),2)</f>
        <v>0</v>
      </c>
      <c r="R45" s="133">
        <f>ROUND(([2]!HsGetValue("FCC","Scenario#"&amp;$B$2,"Years#"&amp;$B$4,"Period#"&amp;$B$3,"View#"&amp;$B$10,"Consolidation#"&amp;$B$13,"Data Source#"&amp;$B$11,"Intercompany#"&amp;$B$14,"Movement#"&amp;$B$12,"Custom1#"&amp;$B$6,"Custom2#"&amp;$B$7,"Custom3#"&amp;$B$8,"Custom4#"&amp;$B$9,"Entity#"&amp;$B45,"Account#"&amp;$R$15)),2)</f>
        <v>0</v>
      </c>
      <c r="S45" s="133">
        <f>ROUND(([2]!HsGetValue("FCC","Scenario#"&amp;$B$2,"Years#"&amp;$B$4,"Period#"&amp;$B$3,"View#"&amp;$B$10,"Consolidation#"&amp;$B$13,"Data Source#"&amp;$B$11,"Intercompany#"&amp;$B$14,"Movement#"&amp;$B$12,"Custom1#"&amp;$B$6,"Custom2#"&amp;$B$7,"Custom3#"&amp;$B$8,"Custom4#"&amp;$B$9,"Entity#"&amp;$B45,"Account#"&amp;$S$15)),2)</f>
        <v>7341521</v>
      </c>
      <c r="T45" s="133"/>
      <c r="U45" s="133">
        <f>ROUND(([2]!HsGetValue("FCC","Scenario#"&amp;$B$2,"Years#"&amp;$B$4,"Period#"&amp;$B$3,"View#"&amp;$B$10,"Consolidation#"&amp;$B$13,"Data Source#"&amp;$B$11,"Intercompany#"&amp;$B$14,"Movement#"&amp;$B$12,"Custom1#"&amp;$B$6,"Custom2#"&amp;$B$7,"Custom3#"&amp;$B$8,"Custom4#"&amp;$B$9,"Entity#"&amp;$B45,"Account#"&amp;$U$15)),2)</f>
        <v>0</v>
      </c>
      <c r="V45" s="133">
        <f>ROUND(([2]!HsGetValue("FCC","Scenario#"&amp;$B$2,"Years#"&amp;$B$4,"Period#"&amp;$B$3,"View#"&amp;$B$10,"Consolidation#"&amp;$B$13,"Data Source#"&amp;$B$11,"Intercompany#"&amp;$B$14,"Movement#"&amp;$B$12,"Custom1#"&amp;$B$6,"Custom2#"&amp;$B$7,"Custom3#"&amp;$B$8,"Custom4#"&amp;$B$9,"Entity#"&amp;$B45,"Account#"&amp;$V$15)),2)</f>
        <v>0</v>
      </c>
      <c r="W45" s="133">
        <f>ROUND(([2]!HsGetValue("FCC","Scenario#"&amp;$B$2,"Years#"&amp;$B$4,"Period#"&amp;$B$3,"View#"&amp;$B$10,"Consolidation#"&amp;$B$13,"Data Source#"&amp;$B$11,"Intercompany#"&amp;$B$14,"Movement#"&amp;$B$12,"Custom1#"&amp;$B$6,"Custom2#"&amp;$B$7,"Custom3#"&amp;$B$8,"Custom4#"&amp;$B$9,"Entity#"&amp;$B45,"Account#"&amp;$W$15)+[2]!HsGetValue("FCC","Scenario#"&amp;$B$2,"Years#"&amp;$B$4,"Period#"&amp;$B$3,"View#"&amp;$B$10,"Consolidation#"&amp;$B$13,"Data Source#"&amp;$B$11,"Intercompany#"&amp;$B$14,"Movement#"&amp;$B$12,"Custom1#"&amp;$B$6,"Custom2#"&amp;$B$7,"Custom3#"&amp;$B$8,"Custom4#"&amp;$B$9,"Entity#"&amp;$B45,"Account#"&amp;$W$16)),2)</f>
        <v>0</v>
      </c>
    </row>
    <row r="46" spans="1:23">
      <c r="A46" s="132" t="s">
        <v>420</v>
      </c>
      <c r="B46" s="132" t="s">
        <v>313</v>
      </c>
      <c r="C46" s="33">
        <v>46100</v>
      </c>
      <c r="D46" s="33" t="s">
        <v>158</v>
      </c>
      <c r="E46" t="s">
        <v>71</v>
      </c>
      <c r="F46" s="229">
        <f t="shared" si="0"/>
        <v>18159097.359999999</v>
      </c>
      <c r="G46" s="147" t="s">
        <v>736</v>
      </c>
      <c r="H46" s="133">
        <f>ROUND(([2]!HsGetValue("FCC","Scenario#"&amp;$B$2,"Years#"&amp;$B$4,"Period#"&amp;$B$3,"View#"&amp;$B$10,"Consolidation#"&amp;$B$13,"Data Source#"&amp;$B$11,"Intercompany#"&amp;$B$14,"Movement#"&amp;$B$12,"Custom1#"&amp;$B$6,"Custom2#"&amp;$B$7,"Custom3#"&amp;$B$8,"Custom4#"&amp;$B$9,"Entity#"&amp;$B46,"Account#"&amp;$H$15)+[2]!HsGetValue("FCC","Scenario#"&amp;$B$2,"Years#"&amp;$B$4,"Period#"&amp;$B$3,"View#"&amp;$B$10,"Consolidation#"&amp;$B$13,"Data Source#"&amp;$B$11,"Intercompany#"&amp;$B$14,"Movement#"&amp;$B$12,"Custom1#"&amp;$B$6,"Custom2#"&amp;$B$7,"Custom3#"&amp;$B$8,"Custom4#"&amp;$B$9,"Entity#"&amp;$B46,"Account#"&amp;$H$16)),2)</f>
        <v>18159097.359999999</v>
      </c>
      <c r="I46" s="133">
        <f>ROUND(([2]!HsGetValue("FCC","Scenario#"&amp;$B$2,"Years#"&amp;$B$4,"Period#"&amp;$B$3,"View#"&amp;$B$10,"Consolidation#"&amp;$B$13,"Data Source#"&amp;$B$11,"Intercompany#"&amp;$B$14,"Movement#"&amp;$B$12,"Custom1#"&amp;$B$6,"Custom2#"&amp;$B$7,"Custom3#"&amp;$B$8,"Custom4#"&amp;$B$9,"Entity#"&amp;$B46,"Account#"&amp;$I$15)+[2]!HsGetValue("FCC","Scenario#"&amp;$B$2,"Years#"&amp;$B$4,"Period#"&amp;$B$3,"View#"&amp;$B$10,"Consolidation#"&amp;$B$13,"Data Source#"&amp;$B$11,"Intercompany#"&amp;$B$14,"Movement#"&amp;$B$12,"Custom1#"&amp;$B$6,"Custom2#"&amp;$B$7,"Custom3#"&amp;$B$8,"Custom4#"&amp;$B$9,"Entity#"&amp;$B46,"Account#"&amp;$I$16)+[2]!HsGetValue("FCC","Scenario#"&amp;$B$2,"Years#"&amp;$B$4,"Period#"&amp;$B$3,"View#"&amp;$B$10,"Consolidation#"&amp;$B$13,"Data Source#"&amp;$B$11,"Intercompany#"&amp;$B$14,"Movement#"&amp;$B$12,"Custom1#"&amp;$B$6,"Custom2#"&amp;$B$7,"Custom3#"&amp;$B$8,"Custom4#"&amp;$B$9,"Entity#"&amp;$B46,"Account#"&amp;$I$17)),2)</f>
        <v>0</v>
      </c>
      <c r="J46" s="34">
        <f>ROUND(([2]!HsGetValue("FCC","Scenario#"&amp;$B$2,"Years#"&amp;$B$4,"Period#"&amp;$B$3,"View#"&amp;$B$10,"Consolidation#"&amp;$B$13,"Data Source#"&amp;$B$11,"Intercompany#"&amp;$B$14,"Movement#"&amp;$B$12,"Custom1#"&amp;$B$6,"Custom2#"&amp;$B$7,"Custom3#"&amp;$B$8,"Custom4#"&amp;$B$9,"Entity#"&amp;$B46,"Account#"&amp;$J$15)+[2]!HsGetValue("FCC","Scenario#"&amp;$B$2,"Years#"&amp;$B$4,"Period#"&amp;$B$3,"View#"&amp;$B$10,"Consolidation#"&amp;$B$13,"Data Source#"&amp;$B$11,"Intercompany#"&amp;$B$14,"Movement#"&amp;$B$12,"Custom1#"&amp;$B$6,"Custom2#"&amp;$B$7,"Custom3#"&amp;$B$8,"Custom4#"&amp;$B$9,"Entity#"&amp;$B46,"Account#"&amp;$J$16)),2)</f>
        <v>0</v>
      </c>
      <c r="K46" s="133">
        <f>ROUND(([2]!HsGetValue("FCC","Scenario#"&amp;$B$2,"Years#"&amp;$B$4,"Period#"&amp;$B$3,"View#"&amp;$B$10,"Consolidation#"&amp;$B$13,"Data Source#"&amp;$B$11,"Intercompany#"&amp;$B$14,"Movement#"&amp;$B$12,"Custom1#"&amp;$B$6,"Custom2#"&amp;$B$7,"Custom3#"&amp;$B$8,"Custom4#"&amp;$B$9,"Entity#"&amp;$B46,"Account#"&amp;$K$15)+[2]!HsGetValue("FCC","Scenario#"&amp;$B$2,"Years#"&amp;$B$4,"Period#"&amp;$B$3,"View#"&amp;$B$10,"Consolidation#"&amp;$B$13,"Data Source#"&amp;$B$11,"Intercompany#"&amp;$B$14,"Movement#"&amp;$B$12,"Custom1#"&amp;$B$6,"Custom2#"&amp;$B$7,"Custom3#"&amp;$B$8,"Custom4#"&amp;$B$9,"Entity#"&amp;$B46,"Account#"&amp;$K$16)+[2]!HsGetValue("FCC","Scenario#"&amp;$B$2,"Years#"&amp;$B$4,"Period#"&amp;$B$3,"View#"&amp;$B$10,"Consolidation#"&amp;$B$13,"Data Source#"&amp;$B$11,"Intercompany#"&amp;$B$14,"Movement#"&amp;$B$12,"Custom1#"&amp;$B$6,"Custom2#"&amp;$B$7,"Custom3#"&amp;$B$8,"Custom4#"&amp;$B$9,"Entity#"&amp;$B46,"Account#"&amp;$K$17)+[2]!HsGetValue("FCC","Scenario#"&amp;$B$2,"Years#"&amp;$B$4,"Period#"&amp;$B$3,"View#"&amp;$B$10,"Consolidation#"&amp;$B$13,"Data Source#"&amp;$B$11,"Intercompany#"&amp;$B$14,"Movement#"&amp;$B$12,"Custom1#"&amp;$B$6,"Custom2#"&amp;$B$7,"Custom3#"&amp;$B$8,"Custom4#"&amp;$B$9,"Entity#"&amp;$B46,"Account#"&amp;$K$18)),2)</f>
        <v>0</v>
      </c>
      <c r="L46" s="133">
        <f>ROUND(([2]!HsGetValue("FCC","Scenario#"&amp;$B$2,"Years#"&amp;$B$4,"Period#"&amp;$B$3,"View#"&amp;$B$10,"Consolidation#"&amp;$B$13,"Data Source#"&amp;$B$11,"Intercompany#"&amp;$B$14,"Movement#"&amp;$B$12,"Custom1#"&amp;$B$6,"Custom2#"&amp;$B$7,"Custom3#"&amp;$B$8,"Custom4#"&amp;$B$9,"Entity#"&amp;$B46,"Account#"&amp;$L$15)+[2]!HsGetValue("FCC","Scenario#"&amp;$B$2,"Years#"&amp;$B$4,"Period#"&amp;$B$3,"View#"&amp;$B$10,"Consolidation#"&amp;$B$13,"Data Source#"&amp;$B$11,"Intercompany#"&amp;$B$14,"Movement#"&amp;$B$12,"Custom1#"&amp;$B$6,"Custom2#"&amp;$B$7,"Custom3#"&amp;$B$8,"Custom4#"&amp;$B$9,"Entity#"&amp;$B46,"Account#"&amp;$L$16)),2)</f>
        <v>0</v>
      </c>
      <c r="M46" s="231">
        <f>ROUND(([2]!HsGetValue("FCC","Scenario#"&amp;$B$2,"Years#"&amp;$B$4,"Period#"&amp;$B$3,"View#"&amp;$B$10,"Consolidation#"&amp;$B$13,"Data Source#"&amp;$B$11,"Intercompany#"&amp;$B$14,"Movement#"&amp;$B$12,"Custom1#"&amp;$B$6,"Custom2#"&amp;$B$7,"Custom3#"&amp;$B$8,"Custom4#"&amp;$B$9,"Entity#"&amp;$B46,"Account#"&amp;$M$15)+[2]!HsGetValue("FCC","Scenario#"&amp;$B$2,"Years#"&amp;$B$4,"Period#"&amp;$B$3,"View#"&amp;$B$10,"Consolidation#"&amp;$B$13,"Data Source#"&amp;$B$11,"Intercompany#"&amp;$B$14,"Movement#"&amp;$B$12,"Custom1#"&amp;$B$6,"Custom2#"&amp;$B$7,"Custom3#"&amp;$B$8,"Custom4#"&amp;$B$9,"Entity#"&amp;$B46,"Account#"&amp;$M$16)+[2]!HsGetValue("FCC","Scenario#"&amp;$B$2,"Years#"&amp;$B$4,"Period#"&amp;$B$3,"View#"&amp;$B$10,"Consolidation#"&amp;$B$13,"Data Source#"&amp;$B$11,"Intercompany#"&amp;$B$14,"Movement#"&amp;$B$12,"Custom1#"&amp;$B$6,"Custom2#"&amp;$B$7,"Custom3#"&amp;$B$8,"Custom4#"&amp;$B$9,"Entity#"&amp;$B46,"Account#"&amp;$M$17)),2)</f>
        <v>0</v>
      </c>
      <c r="N46" s="133">
        <f>ROUND(([2]!HsGetValue("FCC","Scenario#"&amp;$B$2,"Years#"&amp;$B$4,"Period#"&amp;$B$3,"View#"&amp;$B$10,"Consolidation#"&amp;$B$13,"Data Source#"&amp;$B$11,"Intercompany#"&amp;$B$14,"Movement#"&amp;$B$12,"Custom1#"&amp;$B$6,"Custom2#"&amp;$B$7,"Custom3#"&amp;$B$8,"Custom4#"&amp;$B$9,"Entity#"&amp;$B46,"Account#"&amp;$N$15)+[2]!HsGetValue("FCC","Scenario#"&amp;$B$2,"Years#"&amp;$B$4,"Period#"&amp;$B$3,"View#"&amp;$B$10,"Consolidation#"&amp;$B$13,"Data Source#"&amp;$B$11,"Intercompany#"&amp;$B$14,"Movement#"&amp;$B$12,"Custom1#"&amp;$B$6,"Custom2#"&amp;$B$7,"Custom3#"&amp;$B$8,"Custom4#"&amp;$B$9,"Entity#"&amp;$B46,"Account#"&amp;$N$16)),2)</f>
        <v>0</v>
      </c>
      <c r="O46" s="133">
        <f>ROUND(([2]!HsGetValue("FCC","Scenario#"&amp;$B$2,"Years#"&amp;$B$4,"Period#"&amp;$B$3,"View#"&amp;$B$10,"Consolidation#"&amp;$B$13,"Data Source#"&amp;$B$11,"Intercompany#"&amp;$B$14,"Movement#"&amp;$B$12,"Custom1#"&amp;$B$6,"Custom2#"&amp;$B$7,"Custom3#"&amp;$B$8,"Custom4#"&amp;$B$9,"Entity#"&amp;$B46,"Account#"&amp;$O$15)+[2]!HsGetValue("FCC","Scenario#"&amp;$B$2,"Years#"&amp;$B$4,"Period#"&amp;$B$3,"View#"&amp;$B$10,"Consolidation#"&amp;$B$13,"Data Source#"&amp;$B$11,"Intercompany#"&amp;$B$14,"Movement#"&amp;$B$12,"Custom1#"&amp;$B$6,"Custom2#"&amp;$B$7,"Custom3#"&amp;$B$8,"Custom4#"&amp;$B$9,"Entity#"&amp;$B46,"Account#"&amp;$O$16)),2)</f>
        <v>0</v>
      </c>
      <c r="P46" s="133">
        <f>ROUND(([2]!HsGetValue("FCC","Scenario#"&amp;$B$2,"Years#"&amp;$B$4,"Period#"&amp;$B$3,"View#"&amp;$B$10,"Consolidation#"&amp;$B$13,"Data Source#"&amp;$B$11,"Intercompany#"&amp;$B$14,"Movement#"&amp;$B$12,"Custom1#"&amp;$B$6,"Custom2#"&amp;$B$7,"Custom3#"&amp;$B$8,"Custom4#"&amp;$B$9,"Entity#"&amp;$B46,"Account#"&amp;$P$15)+[2]!HsGetValue("FCC","Scenario#"&amp;$B$2,"Years#"&amp;$B$4,"Period#"&amp;$B$3,"View#"&amp;$B$10,"Consolidation#"&amp;$B$13,"Data Source#"&amp;$B$11,"Intercompany#"&amp;$B$14,"Movement#"&amp;$B$12,"Custom1#"&amp;$B$6,"Custom2#"&amp;$B$7,"Custom3#"&amp;$B$8,"Custom4#"&amp;$B$9,"Entity#"&amp;$B46,"Account#"&amp;$P$16)),2)</f>
        <v>0</v>
      </c>
      <c r="Q46" s="133">
        <f>ROUND(([2]!HsGetValue("FCC","Scenario#"&amp;$B$2,"Years#"&amp;$B$4,"Period#"&amp;$B$3,"View#"&amp;$B$10,"Consolidation#"&amp;$B$13,"Data Source#"&amp;$B$11,"Intercompany#"&amp;$B$14,"Movement#"&amp;$B$12,"Custom1#"&amp;$B$6,"Custom2#"&amp;$B$7,"Custom3#"&amp;$B$8,"Custom4#"&amp;$B$9,"Entity#"&amp;$B46,"Account#"&amp;$Q$15)),2)</f>
        <v>0</v>
      </c>
      <c r="R46" s="133">
        <f>ROUND(([2]!HsGetValue("FCC","Scenario#"&amp;$B$2,"Years#"&amp;$B$4,"Period#"&amp;$B$3,"View#"&amp;$B$10,"Consolidation#"&amp;$B$13,"Data Source#"&amp;$B$11,"Intercompany#"&amp;$B$14,"Movement#"&amp;$B$12,"Custom1#"&amp;$B$6,"Custom2#"&amp;$B$7,"Custom3#"&amp;$B$8,"Custom4#"&amp;$B$9,"Entity#"&amp;$B46,"Account#"&amp;$R$15)),2)</f>
        <v>0</v>
      </c>
      <c r="S46" s="133">
        <f>ROUND(([2]!HsGetValue("FCC","Scenario#"&amp;$B$2,"Years#"&amp;$B$4,"Period#"&amp;$B$3,"View#"&amp;$B$10,"Consolidation#"&amp;$B$13,"Data Source#"&amp;$B$11,"Intercompany#"&amp;$B$14,"Movement#"&amp;$B$12,"Custom1#"&amp;$B$6,"Custom2#"&amp;$B$7,"Custom3#"&amp;$B$8,"Custom4#"&amp;$B$9,"Entity#"&amp;$B46,"Account#"&amp;$S$15)),2)</f>
        <v>0</v>
      </c>
      <c r="T46" s="133"/>
      <c r="U46" s="133">
        <f>ROUND(([2]!HsGetValue("FCC","Scenario#"&amp;$B$2,"Years#"&amp;$B$4,"Period#"&amp;$B$3,"View#"&amp;$B$10,"Consolidation#"&amp;$B$13,"Data Source#"&amp;$B$11,"Intercompany#"&amp;$B$14,"Movement#"&amp;$B$12,"Custom1#"&amp;$B$6,"Custom2#"&amp;$B$7,"Custom3#"&amp;$B$8,"Custom4#"&amp;$B$9,"Entity#"&amp;$B46,"Account#"&amp;$U$15)),2)</f>
        <v>0</v>
      </c>
      <c r="V46" s="133">
        <f>ROUND(([2]!HsGetValue("FCC","Scenario#"&amp;$B$2,"Years#"&amp;$B$4,"Period#"&amp;$B$3,"View#"&amp;$B$10,"Consolidation#"&amp;$B$13,"Data Source#"&amp;$B$11,"Intercompany#"&amp;$B$14,"Movement#"&amp;$B$12,"Custom1#"&amp;$B$6,"Custom2#"&amp;$B$7,"Custom3#"&amp;$B$8,"Custom4#"&amp;$B$9,"Entity#"&amp;$B46,"Account#"&amp;$V$15)),2)</f>
        <v>0</v>
      </c>
      <c r="W46" s="133">
        <f>ROUND(([2]!HsGetValue("FCC","Scenario#"&amp;$B$2,"Years#"&amp;$B$4,"Period#"&amp;$B$3,"View#"&amp;$B$10,"Consolidation#"&amp;$B$13,"Data Source#"&amp;$B$11,"Intercompany#"&amp;$B$14,"Movement#"&amp;$B$12,"Custom1#"&amp;$B$6,"Custom2#"&amp;$B$7,"Custom3#"&amp;$B$8,"Custom4#"&amp;$B$9,"Entity#"&amp;$B46,"Account#"&amp;$W$15)+[2]!HsGetValue("FCC","Scenario#"&amp;$B$2,"Years#"&amp;$B$4,"Period#"&amp;$B$3,"View#"&amp;$B$10,"Consolidation#"&amp;$B$13,"Data Source#"&amp;$B$11,"Intercompany#"&amp;$B$14,"Movement#"&amp;$B$12,"Custom1#"&amp;$B$6,"Custom2#"&amp;$B$7,"Custom3#"&amp;$B$8,"Custom4#"&amp;$B$9,"Entity#"&amp;$B46,"Account#"&amp;$W$16)),2)</f>
        <v>0</v>
      </c>
    </row>
    <row r="47" spans="1:23">
      <c r="A47" s="132" t="s">
        <v>420</v>
      </c>
      <c r="B47" s="132" t="s">
        <v>314</v>
      </c>
      <c r="C47" s="33">
        <v>46200</v>
      </c>
      <c r="D47" s="33" t="s">
        <v>158</v>
      </c>
      <c r="E47" t="s">
        <v>72</v>
      </c>
      <c r="F47" s="229">
        <f t="shared" si="0"/>
        <v>28569526.109999999</v>
      </c>
      <c r="G47" s="147" t="s">
        <v>736</v>
      </c>
      <c r="H47" s="133">
        <f>ROUND(([2]!HsGetValue("FCC","Scenario#"&amp;$B$2,"Years#"&amp;$B$4,"Period#"&amp;$B$3,"View#"&amp;$B$10,"Consolidation#"&amp;$B$13,"Data Source#"&amp;$B$11,"Intercompany#"&amp;$B$14,"Movement#"&amp;$B$12,"Custom1#"&amp;$B$6,"Custom2#"&amp;$B$7,"Custom3#"&amp;$B$8,"Custom4#"&amp;$B$9,"Entity#"&amp;$B47,"Account#"&amp;$H$15)+[2]!HsGetValue("FCC","Scenario#"&amp;$B$2,"Years#"&amp;$B$4,"Period#"&amp;$B$3,"View#"&amp;$B$10,"Consolidation#"&amp;$B$13,"Data Source#"&amp;$B$11,"Intercompany#"&amp;$B$14,"Movement#"&amp;$B$12,"Custom1#"&amp;$B$6,"Custom2#"&amp;$B$7,"Custom3#"&amp;$B$8,"Custom4#"&amp;$B$9,"Entity#"&amp;$B47,"Account#"&amp;$H$16)),2)</f>
        <v>14359722.48</v>
      </c>
      <c r="I47" s="133">
        <f>ROUND(([2]!HsGetValue("FCC","Scenario#"&amp;$B$2,"Years#"&amp;$B$4,"Period#"&amp;$B$3,"View#"&amp;$B$10,"Consolidation#"&amp;$B$13,"Data Source#"&amp;$B$11,"Intercompany#"&amp;$B$14,"Movement#"&amp;$B$12,"Custom1#"&amp;$B$6,"Custom2#"&amp;$B$7,"Custom3#"&amp;$B$8,"Custom4#"&amp;$B$9,"Entity#"&amp;$B47,"Account#"&amp;$I$15)+[2]!HsGetValue("FCC","Scenario#"&amp;$B$2,"Years#"&amp;$B$4,"Period#"&amp;$B$3,"View#"&amp;$B$10,"Consolidation#"&amp;$B$13,"Data Source#"&amp;$B$11,"Intercompany#"&amp;$B$14,"Movement#"&amp;$B$12,"Custom1#"&amp;$B$6,"Custom2#"&amp;$B$7,"Custom3#"&amp;$B$8,"Custom4#"&amp;$B$9,"Entity#"&amp;$B47,"Account#"&amp;$I$16)+[2]!HsGetValue("FCC","Scenario#"&amp;$B$2,"Years#"&amp;$B$4,"Period#"&amp;$B$3,"View#"&amp;$B$10,"Consolidation#"&amp;$B$13,"Data Source#"&amp;$B$11,"Intercompany#"&amp;$B$14,"Movement#"&amp;$B$12,"Custom1#"&amp;$B$6,"Custom2#"&amp;$B$7,"Custom3#"&amp;$B$8,"Custom4#"&amp;$B$9,"Entity#"&amp;$B47,"Account#"&amp;$I$17)),2)</f>
        <v>0</v>
      </c>
      <c r="J47" s="34">
        <f>ROUND(([2]!HsGetValue("FCC","Scenario#"&amp;$B$2,"Years#"&amp;$B$4,"Period#"&amp;$B$3,"View#"&amp;$B$10,"Consolidation#"&amp;$B$13,"Data Source#"&amp;$B$11,"Intercompany#"&amp;$B$14,"Movement#"&amp;$B$12,"Custom1#"&amp;$B$6,"Custom2#"&amp;$B$7,"Custom3#"&amp;$B$8,"Custom4#"&amp;$B$9,"Entity#"&amp;$B47,"Account#"&amp;$J$15)+[2]!HsGetValue("FCC","Scenario#"&amp;$B$2,"Years#"&amp;$B$4,"Period#"&amp;$B$3,"View#"&amp;$B$10,"Consolidation#"&amp;$B$13,"Data Source#"&amp;$B$11,"Intercompany#"&amp;$B$14,"Movement#"&amp;$B$12,"Custom1#"&amp;$B$6,"Custom2#"&amp;$B$7,"Custom3#"&amp;$B$8,"Custom4#"&amp;$B$9,"Entity#"&amp;$B47,"Account#"&amp;$J$16)),2)</f>
        <v>0</v>
      </c>
      <c r="K47" s="133">
        <f>ROUND(([2]!HsGetValue("FCC","Scenario#"&amp;$B$2,"Years#"&amp;$B$4,"Period#"&amp;$B$3,"View#"&amp;$B$10,"Consolidation#"&amp;$B$13,"Data Source#"&amp;$B$11,"Intercompany#"&amp;$B$14,"Movement#"&amp;$B$12,"Custom1#"&amp;$B$6,"Custom2#"&amp;$B$7,"Custom3#"&amp;$B$8,"Custom4#"&amp;$B$9,"Entity#"&amp;$B47,"Account#"&amp;$K$15)+[2]!HsGetValue("FCC","Scenario#"&amp;$B$2,"Years#"&amp;$B$4,"Period#"&amp;$B$3,"View#"&amp;$B$10,"Consolidation#"&amp;$B$13,"Data Source#"&amp;$B$11,"Intercompany#"&amp;$B$14,"Movement#"&amp;$B$12,"Custom1#"&amp;$B$6,"Custom2#"&amp;$B$7,"Custom3#"&amp;$B$8,"Custom4#"&amp;$B$9,"Entity#"&amp;$B47,"Account#"&amp;$K$16)+[2]!HsGetValue("FCC","Scenario#"&amp;$B$2,"Years#"&amp;$B$4,"Period#"&amp;$B$3,"View#"&amp;$B$10,"Consolidation#"&amp;$B$13,"Data Source#"&amp;$B$11,"Intercompany#"&amp;$B$14,"Movement#"&amp;$B$12,"Custom1#"&amp;$B$6,"Custom2#"&amp;$B$7,"Custom3#"&amp;$B$8,"Custom4#"&amp;$B$9,"Entity#"&amp;$B47,"Account#"&amp;$K$17)+[2]!HsGetValue("FCC","Scenario#"&amp;$B$2,"Years#"&amp;$B$4,"Period#"&amp;$B$3,"View#"&amp;$B$10,"Consolidation#"&amp;$B$13,"Data Source#"&amp;$B$11,"Intercompany#"&amp;$B$14,"Movement#"&amp;$B$12,"Custom1#"&amp;$B$6,"Custom2#"&amp;$B$7,"Custom3#"&amp;$B$8,"Custom4#"&amp;$B$9,"Entity#"&amp;$B47,"Account#"&amp;$K$18)),2)</f>
        <v>10309996.369999999</v>
      </c>
      <c r="L47" s="133">
        <f>ROUND(([2]!HsGetValue("FCC","Scenario#"&amp;$B$2,"Years#"&amp;$B$4,"Period#"&amp;$B$3,"View#"&amp;$B$10,"Consolidation#"&amp;$B$13,"Data Source#"&amp;$B$11,"Intercompany#"&amp;$B$14,"Movement#"&amp;$B$12,"Custom1#"&amp;$B$6,"Custom2#"&amp;$B$7,"Custom3#"&amp;$B$8,"Custom4#"&amp;$B$9,"Entity#"&amp;$B47,"Account#"&amp;$L$15)+[2]!HsGetValue("FCC","Scenario#"&amp;$B$2,"Years#"&amp;$B$4,"Period#"&amp;$B$3,"View#"&amp;$B$10,"Consolidation#"&amp;$B$13,"Data Source#"&amp;$B$11,"Intercompany#"&amp;$B$14,"Movement#"&amp;$B$12,"Custom1#"&amp;$B$6,"Custom2#"&amp;$B$7,"Custom3#"&amp;$B$8,"Custom4#"&amp;$B$9,"Entity#"&amp;$B47,"Account#"&amp;$L$16)),2)</f>
        <v>3899807.26</v>
      </c>
      <c r="M47" s="231">
        <f>ROUND(([2]!HsGetValue("FCC","Scenario#"&amp;$B$2,"Years#"&amp;$B$4,"Period#"&amp;$B$3,"View#"&amp;$B$10,"Consolidation#"&amp;$B$13,"Data Source#"&amp;$B$11,"Intercompany#"&amp;$B$14,"Movement#"&amp;$B$12,"Custom1#"&amp;$B$6,"Custom2#"&amp;$B$7,"Custom3#"&amp;$B$8,"Custom4#"&amp;$B$9,"Entity#"&amp;$B47,"Account#"&amp;$M$15)+[2]!HsGetValue("FCC","Scenario#"&amp;$B$2,"Years#"&amp;$B$4,"Period#"&amp;$B$3,"View#"&amp;$B$10,"Consolidation#"&amp;$B$13,"Data Source#"&amp;$B$11,"Intercompany#"&amp;$B$14,"Movement#"&amp;$B$12,"Custom1#"&amp;$B$6,"Custom2#"&amp;$B$7,"Custom3#"&amp;$B$8,"Custom4#"&amp;$B$9,"Entity#"&amp;$B47,"Account#"&amp;$M$16)+[2]!HsGetValue("FCC","Scenario#"&amp;$B$2,"Years#"&amp;$B$4,"Period#"&amp;$B$3,"View#"&amp;$B$10,"Consolidation#"&amp;$B$13,"Data Source#"&amp;$B$11,"Intercompany#"&amp;$B$14,"Movement#"&amp;$B$12,"Custom1#"&amp;$B$6,"Custom2#"&amp;$B$7,"Custom3#"&amp;$B$8,"Custom4#"&amp;$B$9,"Entity#"&amp;$B47,"Account#"&amp;$M$17)),2)</f>
        <v>0</v>
      </c>
      <c r="N47" s="133">
        <f>ROUND(([2]!HsGetValue("FCC","Scenario#"&amp;$B$2,"Years#"&amp;$B$4,"Period#"&amp;$B$3,"View#"&amp;$B$10,"Consolidation#"&amp;$B$13,"Data Source#"&amp;$B$11,"Intercompany#"&amp;$B$14,"Movement#"&amp;$B$12,"Custom1#"&amp;$B$6,"Custom2#"&amp;$B$7,"Custom3#"&amp;$B$8,"Custom4#"&amp;$B$9,"Entity#"&amp;$B47,"Account#"&amp;$N$15)+[2]!HsGetValue("FCC","Scenario#"&amp;$B$2,"Years#"&amp;$B$4,"Period#"&amp;$B$3,"View#"&amp;$B$10,"Consolidation#"&amp;$B$13,"Data Source#"&amp;$B$11,"Intercompany#"&amp;$B$14,"Movement#"&amp;$B$12,"Custom1#"&amp;$B$6,"Custom2#"&amp;$B$7,"Custom3#"&amp;$B$8,"Custom4#"&amp;$B$9,"Entity#"&amp;$B47,"Account#"&amp;$N$16)),2)</f>
        <v>0</v>
      </c>
      <c r="O47" s="133">
        <f>ROUND(([2]!HsGetValue("FCC","Scenario#"&amp;$B$2,"Years#"&amp;$B$4,"Period#"&amp;$B$3,"View#"&amp;$B$10,"Consolidation#"&amp;$B$13,"Data Source#"&amp;$B$11,"Intercompany#"&amp;$B$14,"Movement#"&amp;$B$12,"Custom1#"&amp;$B$6,"Custom2#"&amp;$B$7,"Custom3#"&amp;$B$8,"Custom4#"&amp;$B$9,"Entity#"&amp;$B47,"Account#"&amp;$O$15)+[2]!HsGetValue("FCC","Scenario#"&amp;$B$2,"Years#"&amp;$B$4,"Period#"&amp;$B$3,"View#"&amp;$B$10,"Consolidation#"&amp;$B$13,"Data Source#"&amp;$B$11,"Intercompany#"&amp;$B$14,"Movement#"&amp;$B$12,"Custom1#"&amp;$B$6,"Custom2#"&amp;$B$7,"Custom3#"&amp;$B$8,"Custom4#"&amp;$B$9,"Entity#"&amp;$B47,"Account#"&amp;$O$16)),2)</f>
        <v>0</v>
      </c>
      <c r="P47" s="133">
        <f>ROUND(([2]!HsGetValue("FCC","Scenario#"&amp;$B$2,"Years#"&amp;$B$4,"Period#"&amp;$B$3,"View#"&amp;$B$10,"Consolidation#"&amp;$B$13,"Data Source#"&amp;$B$11,"Intercompany#"&amp;$B$14,"Movement#"&amp;$B$12,"Custom1#"&amp;$B$6,"Custom2#"&amp;$B$7,"Custom3#"&amp;$B$8,"Custom4#"&amp;$B$9,"Entity#"&amp;$B47,"Account#"&amp;$P$15)+[2]!HsGetValue("FCC","Scenario#"&amp;$B$2,"Years#"&amp;$B$4,"Period#"&amp;$B$3,"View#"&amp;$B$10,"Consolidation#"&amp;$B$13,"Data Source#"&amp;$B$11,"Intercompany#"&amp;$B$14,"Movement#"&amp;$B$12,"Custom1#"&amp;$B$6,"Custom2#"&amp;$B$7,"Custom3#"&amp;$B$8,"Custom4#"&amp;$B$9,"Entity#"&amp;$B47,"Account#"&amp;$P$16)),2)</f>
        <v>0</v>
      </c>
      <c r="Q47" s="133">
        <f>ROUND(([2]!HsGetValue("FCC","Scenario#"&amp;$B$2,"Years#"&amp;$B$4,"Period#"&amp;$B$3,"View#"&amp;$B$10,"Consolidation#"&amp;$B$13,"Data Source#"&amp;$B$11,"Intercompany#"&amp;$B$14,"Movement#"&amp;$B$12,"Custom1#"&amp;$B$6,"Custom2#"&amp;$B$7,"Custom3#"&amp;$B$8,"Custom4#"&amp;$B$9,"Entity#"&amp;$B47,"Account#"&amp;$Q$15)),2)</f>
        <v>0</v>
      </c>
      <c r="R47" s="133">
        <f>ROUND(([2]!HsGetValue("FCC","Scenario#"&amp;$B$2,"Years#"&amp;$B$4,"Period#"&amp;$B$3,"View#"&amp;$B$10,"Consolidation#"&amp;$B$13,"Data Source#"&amp;$B$11,"Intercompany#"&amp;$B$14,"Movement#"&amp;$B$12,"Custom1#"&amp;$B$6,"Custom2#"&amp;$B$7,"Custom3#"&amp;$B$8,"Custom4#"&amp;$B$9,"Entity#"&amp;$B47,"Account#"&amp;$R$15)),2)</f>
        <v>0</v>
      </c>
      <c r="S47" s="133">
        <f>ROUND(([2]!HsGetValue("FCC","Scenario#"&amp;$B$2,"Years#"&amp;$B$4,"Period#"&amp;$B$3,"View#"&amp;$B$10,"Consolidation#"&amp;$B$13,"Data Source#"&amp;$B$11,"Intercompany#"&amp;$B$14,"Movement#"&amp;$B$12,"Custom1#"&amp;$B$6,"Custom2#"&amp;$B$7,"Custom3#"&amp;$B$8,"Custom4#"&amp;$B$9,"Entity#"&amp;$B47,"Account#"&amp;$S$15)),2)</f>
        <v>0</v>
      </c>
      <c r="T47" s="133"/>
      <c r="U47" s="133">
        <f>ROUND(([2]!HsGetValue("FCC","Scenario#"&amp;$B$2,"Years#"&amp;$B$4,"Period#"&amp;$B$3,"View#"&amp;$B$10,"Consolidation#"&amp;$B$13,"Data Source#"&amp;$B$11,"Intercompany#"&amp;$B$14,"Movement#"&amp;$B$12,"Custom1#"&amp;$B$6,"Custom2#"&amp;$B$7,"Custom3#"&amp;$B$8,"Custom4#"&amp;$B$9,"Entity#"&amp;$B47,"Account#"&amp;$U$15)),2)</f>
        <v>0</v>
      </c>
      <c r="V47" s="133">
        <f>ROUND(([2]!HsGetValue("FCC","Scenario#"&amp;$B$2,"Years#"&amp;$B$4,"Period#"&amp;$B$3,"View#"&amp;$B$10,"Consolidation#"&amp;$B$13,"Data Source#"&amp;$B$11,"Intercompany#"&amp;$B$14,"Movement#"&amp;$B$12,"Custom1#"&amp;$B$6,"Custom2#"&amp;$B$7,"Custom3#"&amp;$B$8,"Custom4#"&amp;$B$9,"Entity#"&amp;$B47,"Account#"&amp;$V$15)),2)</f>
        <v>0</v>
      </c>
      <c r="W47" s="133">
        <f>ROUND(([2]!HsGetValue("FCC","Scenario#"&amp;$B$2,"Years#"&amp;$B$4,"Period#"&amp;$B$3,"View#"&amp;$B$10,"Consolidation#"&amp;$B$13,"Data Source#"&amp;$B$11,"Intercompany#"&amp;$B$14,"Movement#"&amp;$B$12,"Custom1#"&amp;$B$6,"Custom2#"&amp;$B$7,"Custom3#"&amp;$B$8,"Custom4#"&amp;$B$9,"Entity#"&amp;$B47,"Account#"&amp;$W$15)+[2]!HsGetValue("FCC","Scenario#"&amp;$B$2,"Years#"&amp;$B$4,"Period#"&amp;$B$3,"View#"&amp;$B$10,"Consolidation#"&amp;$B$13,"Data Source#"&amp;$B$11,"Intercompany#"&amp;$B$14,"Movement#"&amp;$B$12,"Custom1#"&amp;$B$6,"Custom2#"&amp;$B$7,"Custom3#"&amp;$B$8,"Custom4#"&amp;$B$9,"Entity#"&amp;$B47,"Account#"&amp;$W$16)),2)</f>
        <v>0</v>
      </c>
    </row>
    <row r="48" spans="1:23">
      <c r="A48" s="253" t="s">
        <v>420</v>
      </c>
      <c r="B48" s="253" t="s">
        <v>445</v>
      </c>
      <c r="C48" s="254">
        <v>46210</v>
      </c>
      <c r="D48" s="254" t="s">
        <v>158</v>
      </c>
      <c r="E48" s="41" t="s">
        <v>467</v>
      </c>
      <c r="F48" s="229">
        <f t="shared" si="0"/>
        <v>0</v>
      </c>
      <c r="G48" s="133">
        <f>ROUND(([2]!HsGetValue("FCC","Scenario#"&amp;$B$2,"Years#"&amp;$B$4,"Period#"&amp;$B$3,"View#"&amp;$B$10,"Consolidation#"&amp;$B$13,"Data Source#"&amp;B$11,"Intercompany#"&amp;$B$14,"Movement#"&amp;$B$12,"Custom1#"&amp;$B$6,"Custom2#"&amp;$B$7,"Custom3#"&amp;$B$8,"Custom4#"&amp;$B$9,"Entity#"&amp;$B48,"Account#"&amp;$G$15)+[2]!HsGetValue("FCC","Scenario#"&amp;$B$2,"Years#"&amp;$B$4,"Period#"&amp;$B$3,"View#"&amp;$B$10,"Consolidation#"&amp;$B$13,"Data Source#"&amp;B$11,"Intercompany#"&amp;$B$14,"Movement#"&amp;$B$12,"Custom1#"&amp;$B$6,"Custom2#"&amp;$B$7,"Custom3#"&amp;$B$8,"Custom4#"&amp;$B$9,"Entity#"&amp;$B48,"Account#"&amp;$G$16)),2)</f>
        <v>0</v>
      </c>
      <c r="H48" s="133">
        <f>ROUND(([2]!HsGetValue("FCC","Scenario#"&amp;$B$2,"Years#"&amp;$B$4,"Period#"&amp;$B$3,"View#"&amp;$B$10,"Consolidation#"&amp;$B$13,"Data Source#"&amp;$B$11,"Intercompany#"&amp;$B$14,"Movement#"&amp;$B$12,"Custom1#"&amp;$B$6,"Custom2#"&amp;$B$7,"Custom3#"&amp;$B$8,"Custom4#"&amp;$B$9,"Entity#"&amp;$B48,"Account#"&amp;$H$15)+[2]!HsGetValue("FCC","Scenario#"&amp;$B$2,"Years#"&amp;$B$4,"Period#"&amp;$B$3,"View#"&amp;$B$10,"Consolidation#"&amp;$B$13,"Data Source#"&amp;$B$11,"Intercompany#"&amp;$B$14,"Movement#"&amp;$B$12,"Custom1#"&amp;$B$6,"Custom2#"&amp;$B$7,"Custom3#"&amp;$B$8,"Custom4#"&amp;$B$9,"Entity#"&amp;$B48,"Account#"&amp;$H$16)),2)</f>
        <v>0</v>
      </c>
      <c r="I48" s="133">
        <f>ROUND(([2]!HsGetValue("FCC","Scenario#"&amp;$B$2,"Years#"&amp;$B$4,"Period#"&amp;$B$3,"View#"&amp;$B$10,"Consolidation#"&amp;$B$13,"Data Source#"&amp;$B$11,"Intercompany#"&amp;$B$14,"Movement#"&amp;$B$12,"Custom1#"&amp;$B$6,"Custom2#"&amp;$B$7,"Custom3#"&amp;$B$8,"Custom4#"&amp;$B$9,"Entity#"&amp;$B48,"Account#"&amp;$I$15)+[2]!HsGetValue("FCC","Scenario#"&amp;$B$2,"Years#"&amp;$B$4,"Period#"&amp;$B$3,"View#"&amp;$B$10,"Consolidation#"&amp;$B$13,"Data Source#"&amp;$B$11,"Intercompany#"&amp;$B$14,"Movement#"&amp;$B$12,"Custom1#"&amp;$B$6,"Custom2#"&amp;$B$7,"Custom3#"&amp;$B$8,"Custom4#"&amp;$B$9,"Entity#"&amp;$B48,"Account#"&amp;$I$16)+[2]!HsGetValue("FCC","Scenario#"&amp;$B$2,"Years#"&amp;$B$4,"Period#"&amp;$B$3,"View#"&amp;$B$10,"Consolidation#"&amp;$B$13,"Data Source#"&amp;$B$11,"Intercompany#"&amp;$B$14,"Movement#"&amp;$B$12,"Custom1#"&amp;$B$6,"Custom2#"&amp;$B$7,"Custom3#"&amp;$B$8,"Custom4#"&amp;$B$9,"Entity#"&amp;$B48,"Account#"&amp;$I$17)),2)</f>
        <v>0</v>
      </c>
      <c r="J48" s="34">
        <f>ROUND(([2]!HsGetValue("FCC","Scenario#"&amp;$B$2,"Years#"&amp;$B$4,"Period#"&amp;$B$3,"View#"&amp;$B$10,"Consolidation#"&amp;$B$13,"Data Source#"&amp;$B$11,"Intercompany#"&amp;$B$14,"Movement#"&amp;$B$12,"Custom1#"&amp;$B$6,"Custom2#"&amp;$B$7,"Custom3#"&amp;$B$8,"Custom4#"&amp;$B$9,"Entity#"&amp;$B48,"Account#"&amp;$J$15)+[2]!HsGetValue("FCC","Scenario#"&amp;$B$2,"Years#"&amp;$B$4,"Period#"&amp;$B$3,"View#"&amp;$B$10,"Consolidation#"&amp;$B$13,"Data Source#"&amp;$B$11,"Intercompany#"&amp;$B$14,"Movement#"&amp;$B$12,"Custom1#"&amp;$B$6,"Custom2#"&amp;$B$7,"Custom3#"&amp;$B$8,"Custom4#"&amp;$B$9,"Entity#"&amp;$B48,"Account#"&amp;$J$16)),2)</f>
        <v>0</v>
      </c>
      <c r="K48" s="133">
        <f>ROUND(([2]!HsGetValue("FCC","Scenario#"&amp;$B$2,"Years#"&amp;$B$4,"Period#"&amp;$B$3,"View#"&amp;$B$10,"Consolidation#"&amp;$B$13,"Data Source#"&amp;$B$11,"Intercompany#"&amp;$B$14,"Movement#"&amp;$B$12,"Custom1#"&amp;$B$6,"Custom2#"&amp;$B$7,"Custom3#"&amp;$B$8,"Custom4#"&amp;$B$9,"Entity#"&amp;$B48,"Account#"&amp;$K$15)+[2]!HsGetValue("FCC","Scenario#"&amp;$B$2,"Years#"&amp;$B$4,"Period#"&amp;$B$3,"View#"&amp;$B$10,"Consolidation#"&amp;$B$13,"Data Source#"&amp;$B$11,"Intercompany#"&amp;$B$14,"Movement#"&amp;$B$12,"Custom1#"&amp;$B$6,"Custom2#"&amp;$B$7,"Custom3#"&amp;$B$8,"Custom4#"&amp;$B$9,"Entity#"&amp;$B48,"Account#"&amp;$K$16)+[2]!HsGetValue("FCC","Scenario#"&amp;$B$2,"Years#"&amp;$B$4,"Period#"&amp;$B$3,"View#"&amp;$B$10,"Consolidation#"&amp;$B$13,"Data Source#"&amp;$B$11,"Intercompany#"&amp;$B$14,"Movement#"&amp;$B$12,"Custom1#"&amp;$B$6,"Custom2#"&amp;$B$7,"Custom3#"&amp;$B$8,"Custom4#"&amp;$B$9,"Entity#"&amp;$B48,"Account#"&amp;$K$17)+[2]!HsGetValue("FCC","Scenario#"&amp;$B$2,"Years#"&amp;$B$4,"Period#"&amp;$B$3,"View#"&amp;$B$10,"Consolidation#"&amp;$B$13,"Data Source#"&amp;$B$11,"Intercompany#"&amp;$B$14,"Movement#"&amp;$B$12,"Custom1#"&amp;$B$6,"Custom2#"&amp;$B$7,"Custom3#"&amp;$B$8,"Custom4#"&amp;$B$9,"Entity#"&amp;$B48,"Account#"&amp;$K$18)),2)</f>
        <v>0</v>
      </c>
      <c r="L48" s="133">
        <f>ROUND(([2]!HsGetValue("FCC","Scenario#"&amp;$B$2,"Years#"&amp;$B$4,"Period#"&amp;$B$3,"View#"&amp;$B$10,"Consolidation#"&amp;$B$13,"Data Source#"&amp;$B$11,"Intercompany#"&amp;$B$14,"Movement#"&amp;$B$12,"Custom1#"&amp;$B$6,"Custom2#"&amp;$B$7,"Custom3#"&amp;$B$8,"Custom4#"&amp;$B$9,"Entity#"&amp;$B48,"Account#"&amp;$L$15)+[2]!HsGetValue("FCC","Scenario#"&amp;$B$2,"Years#"&amp;$B$4,"Period#"&amp;$B$3,"View#"&amp;$B$10,"Consolidation#"&amp;$B$13,"Data Source#"&amp;$B$11,"Intercompany#"&amp;$B$14,"Movement#"&amp;$B$12,"Custom1#"&amp;$B$6,"Custom2#"&amp;$B$7,"Custom3#"&amp;$B$8,"Custom4#"&amp;$B$9,"Entity#"&amp;$B48,"Account#"&amp;$L$16)),2)</f>
        <v>0</v>
      </c>
      <c r="M48" s="231">
        <f>ROUND(([2]!HsGetValue("FCC","Scenario#"&amp;$B$2,"Years#"&amp;$B$4,"Period#"&amp;$B$3,"View#"&amp;$B$10,"Consolidation#"&amp;$B$13,"Data Source#"&amp;$B$11,"Intercompany#"&amp;$B$14,"Movement#"&amp;$B$12,"Custom1#"&amp;$B$6,"Custom2#"&amp;$B$7,"Custom3#"&amp;$B$8,"Custom4#"&amp;$B$9,"Entity#"&amp;$B48,"Account#"&amp;$M$15)+[2]!HsGetValue("FCC","Scenario#"&amp;$B$2,"Years#"&amp;$B$4,"Period#"&amp;$B$3,"View#"&amp;$B$10,"Consolidation#"&amp;$B$13,"Data Source#"&amp;$B$11,"Intercompany#"&amp;$B$14,"Movement#"&amp;$B$12,"Custom1#"&amp;$B$6,"Custom2#"&amp;$B$7,"Custom3#"&amp;$B$8,"Custom4#"&amp;$B$9,"Entity#"&amp;$B48,"Account#"&amp;$M$16)+[2]!HsGetValue("FCC","Scenario#"&amp;$B$2,"Years#"&amp;$B$4,"Period#"&amp;$B$3,"View#"&amp;$B$10,"Consolidation#"&amp;$B$13,"Data Source#"&amp;$B$11,"Intercompany#"&amp;$B$14,"Movement#"&amp;$B$12,"Custom1#"&amp;$B$6,"Custom2#"&amp;$B$7,"Custom3#"&amp;$B$8,"Custom4#"&amp;$B$9,"Entity#"&amp;$B48,"Account#"&amp;$M$17)),2)</f>
        <v>0</v>
      </c>
      <c r="N48" s="133">
        <f>ROUND(([2]!HsGetValue("FCC","Scenario#"&amp;$B$2,"Years#"&amp;$B$4,"Period#"&amp;$B$3,"View#"&amp;$B$10,"Consolidation#"&amp;$B$13,"Data Source#"&amp;$B$11,"Intercompany#"&amp;$B$14,"Movement#"&amp;$B$12,"Custom1#"&amp;$B$6,"Custom2#"&amp;$B$7,"Custom3#"&amp;$B$8,"Custom4#"&amp;$B$9,"Entity#"&amp;$B48,"Account#"&amp;$N$15)+[2]!HsGetValue("FCC","Scenario#"&amp;$B$2,"Years#"&amp;$B$4,"Period#"&amp;$B$3,"View#"&amp;$B$10,"Consolidation#"&amp;$B$13,"Data Source#"&amp;$B$11,"Intercompany#"&amp;$B$14,"Movement#"&amp;$B$12,"Custom1#"&amp;$B$6,"Custom2#"&amp;$B$7,"Custom3#"&amp;$B$8,"Custom4#"&amp;$B$9,"Entity#"&amp;$B48,"Account#"&amp;$N$16)),2)</f>
        <v>0</v>
      </c>
      <c r="O48" s="133">
        <f>ROUND(([2]!HsGetValue("FCC","Scenario#"&amp;$B$2,"Years#"&amp;$B$4,"Period#"&amp;$B$3,"View#"&amp;$B$10,"Consolidation#"&amp;$B$13,"Data Source#"&amp;$B$11,"Intercompany#"&amp;$B$14,"Movement#"&amp;$B$12,"Custom1#"&amp;$B$6,"Custom2#"&amp;$B$7,"Custom3#"&amp;$B$8,"Custom4#"&amp;$B$9,"Entity#"&amp;$B48,"Account#"&amp;$O$15)+[2]!HsGetValue("FCC","Scenario#"&amp;$B$2,"Years#"&amp;$B$4,"Period#"&amp;$B$3,"View#"&amp;$B$10,"Consolidation#"&amp;$B$13,"Data Source#"&amp;$B$11,"Intercompany#"&amp;$B$14,"Movement#"&amp;$B$12,"Custom1#"&amp;$B$6,"Custom2#"&amp;$B$7,"Custom3#"&amp;$B$8,"Custom4#"&amp;$B$9,"Entity#"&amp;$B48,"Account#"&amp;$O$16)),2)</f>
        <v>0</v>
      </c>
      <c r="P48" s="133">
        <f>ROUND(([2]!HsGetValue("FCC","Scenario#"&amp;$B$2,"Years#"&amp;$B$4,"Period#"&amp;$B$3,"View#"&amp;$B$10,"Consolidation#"&amp;$B$13,"Data Source#"&amp;$B$11,"Intercompany#"&amp;$B$14,"Movement#"&amp;$B$12,"Custom1#"&amp;$B$6,"Custom2#"&amp;$B$7,"Custom3#"&amp;$B$8,"Custom4#"&amp;$B$9,"Entity#"&amp;$B48,"Account#"&amp;$P$15)+[2]!HsGetValue("FCC","Scenario#"&amp;$B$2,"Years#"&amp;$B$4,"Period#"&amp;$B$3,"View#"&amp;$B$10,"Consolidation#"&amp;$B$13,"Data Source#"&amp;$B$11,"Intercompany#"&amp;$B$14,"Movement#"&amp;$B$12,"Custom1#"&amp;$B$6,"Custom2#"&amp;$B$7,"Custom3#"&amp;$B$8,"Custom4#"&amp;$B$9,"Entity#"&amp;$B48,"Account#"&amp;$P$16)),2)</f>
        <v>0</v>
      </c>
      <c r="Q48" s="133">
        <f>ROUND(([2]!HsGetValue("FCC","Scenario#"&amp;$B$2,"Years#"&amp;$B$4,"Period#"&amp;$B$3,"View#"&amp;$B$10,"Consolidation#"&amp;$B$13,"Data Source#"&amp;$B$11,"Intercompany#"&amp;$B$14,"Movement#"&amp;$B$12,"Custom1#"&amp;$B$6,"Custom2#"&amp;$B$7,"Custom3#"&amp;$B$8,"Custom4#"&amp;$B$9,"Entity#"&amp;$B48,"Account#"&amp;$Q$15)),2)</f>
        <v>0</v>
      </c>
      <c r="R48" s="133">
        <f>ROUND(([2]!HsGetValue("FCC","Scenario#"&amp;$B$2,"Years#"&amp;$B$4,"Period#"&amp;$B$3,"View#"&amp;$B$10,"Consolidation#"&amp;$B$13,"Data Source#"&amp;$B$11,"Intercompany#"&amp;$B$14,"Movement#"&amp;$B$12,"Custom1#"&amp;$B$6,"Custom2#"&amp;$B$7,"Custom3#"&amp;$B$8,"Custom4#"&amp;$B$9,"Entity#"&amp;$B48,"Account#"&amp;$R$15)),2)</f>
        <v>0</v>
      </c>
      <c r="S48" s="133">
        <f>ROUND(([2]!HsGetValue("FCC","Scenario#"&amp;$B$2,"Years#"&amp;$B$4,"Period#"&amp;$B$3,"View#"&amp;$B$10,"Consolidation#"&amp;$B$13,"Data Source#"&amp;$B$11,"Intercompany#"&amp;$B$14,"Movement#"&amp;$B$12,"Custom1#"&amp;$B$6,"Custom2#"&amp;$B$7,"Custom3#"&amp;$B$8,"Custom4#"&amp;$B$9,"Entity#"&amp;$B48,"Account#"&amp;$S$15)),2)</f>
        <v>0</v>
      </c>
      <c r="T48" s="133"/>
      <c r="U48" s="133">
        <f>ROUND(([2]!HsGetValue("FCC","Scenario#"&amp;$B$2,"Years#"&amp;$B$4,"Period#"&amp;$B$3,"View#"&amp;$B$10,"Consolidation#"&amp;$B$13,"Data Source#"&amp;$B$11,"Intercompany#"&amp;$B$14,"Movement#"&amp;$B$12,"Custom1#"&amp;$B$6,"Custom2#"&amp;$B$7,"Custom3#"&amp;$B$8,"Custom4#"&amp;$B$9,"Entity#"&amp;$B48,"Account#"&amp;$U$15)),2)</f>
        <v>0</v>
      </c>
      <c r="V48" s="133">
        <f>ROUND(([2]!HsGetValue("FCC","Scenario#"&amp;$B$2,"Years#"&amp;$B$4,"Period#"&amp;$B$3,"View#"&amp;$B$10,"Consolidation#"&amp;$B$13,"Data Source#"&amp;$B$11,"Intercompany#"&amp;$B$14,"Movement#"&amp;$B$12,"Custom1#"&amp;$B$6,"Custom2#"&amp;$B$7,"Custom3#"&amp;$B$8,"Custom4#"&amp;$B$9,"Entity#"&amp;$B48,"Account#"&amp;$V$15)),2)</f>
        <v>0</v>
      </c>
      <c r="W48" s="133">
        <f>ROUND(([2]!HsGetValue("FCC","Scenario#"&amp;$B$2,"Years#"&amp;$B$4,"Period#"&amp;$B$3,"View#"&amp;$B$10,"Consolidation#"&amp;$B$13,"Data Source#"&amp;$B$11,"Intercompany#"&amp;$B$14,"Movement#"&amp;$B$12,"Custom1#"&amp;$B$6,"Custom2#"&amp;$B$7,"Custom3#"&amp;$B$8,"Custom4#"&amp;$B$9,"Entity#"&amp;$B48,"Account#"&amp;$W$15)+[2]!HsGetValue("FCC","Scenario#"&amp;$B$2,"Years#"&amp;$B$4,"Period#"&amp;$B$3,"View#"&amp;$B$10,"Consolidation#"&amp;$B$13,"Data Source#"&amp;$B$11,"Intercompany#"&amp;$B$14,"Movement#"&amp;$B$12,"Custom1#"&amp;$B$6,"Custom2#"&amp;$B$7,"Custom3#"&amp;$B$8,"Custom4#"&amp;$B$9,"Entity#"&amp;$B48,"Account#"&amp;$W$16)),2)</f>
        <v>0</v>
      </c>
    </row>
    <row r="49" spans="1:23">
      <c r="A49" s="132" t="s">
        <v>420</v>
      </c>
      <c r="B49" s="132" t="s">
        <v>315</v>
      </c>
      <c r="C49" s="33">
        <v>46500</v>
      </c>
      <c r="D49" s="33" t="s">
        <v>158</v>
      </c>
      <c r="E49" t="s">
        <v>73</v>
      </c>
      <c r="F49" s="229">
        <f t="shared" si="0"/>
        <v>1748668.99</v>
      </c>
      <c r="G49" s="147" t="s">
        <v>736</v>
      </c>
      <c r="H49" s="133">
        <f>ROUND(([2]!HsGetValue("FCC","Scenario#"&amp;$B$2,"Years#"&amp;$B$4,"Period#"&amp;$B$3,"View#"&amp;$B$10,"Consolidation#"&amp;$B$13,"Data Source#"&amp;$B$11,"Intercompany#"&amp;$B$14,"Movement#"&amp;$B$12,"Custom1#"&amp;$B$6,"Custom2#"&amp;$B$7,"Custom3#"&amp;$B$8,"Custom4#"&amp;$B$9,"Entity#"&amp;$B49,"Account#"&amp;$H$15)+[2]!HsGetValue("FCC","Scenario#"&amp;$B$2,"Years#"&amp;$B$4,"Period#"&amp;$B$3,"View#"&amp;$B$10,"Consolidation#"&amp;$B$13,"Data Source#"&amp;$B$11,"Intercompany#"&amp;$B$14,"Movement#"&amp;$B$12,"Custom1#"&amp;$B$6,"Custom2#"&amp;$B$7,"Custom3#"&amp;$B$8,"Custom4#"&amp;$B$9,"Entity#"&amp;$B49,"Account#"&amp;$H$16)),2)</f>
        <v>1748668.99</v>
      </c>
      <c r="I49" s="133">
        <f>ROUND(([2]!HsGetValue("FCC","Scenario#"&amp;$B$2,"Years#"&amp;$B$4,"Period#"&amp;$B$3,"View#"&amp;$B$10,"Consolidation#"&amp;$B$13,"Data Source#"&amp;$B$11,"Intercompany#"&amp;$B$14,"Movement#"&amp;$B$12,"Custom1#"&amp;$B$6,"Custom2#"&amp;$B$7,"Custom3#"&amp;$B$8,"Custom4#"&amp;$B$9,"Entity#"&amp;$B49,"Account#"&amp;$I$15)+[2]!HsGetValue("FCC","Scenario#"&amp;$B$2,"Years#"&amp;$B$4,"Period#"&amp;$B$3,"View#"&amp;$B$10,"Consolidation#"&amp;$B$13,"Data Source#"&amp;$B$11,"Intercompany#"&amp;$B$14,"Movement#"&amp;$B$12,"Custom1#"&amp;$B$6,"Custom2#"&amp;$B$7,"Custom3#"&amp;$B$8,"Custom4#"&amp;$B$9,"Entity#"&amp;$B49,"Account#"&amp;$I$16)+[2]!HsGetValue("FCC","Scenario#"&amp;$B$2,"Years#"&amp;$B$4,"Period#"&amp;$B$3,"View#"&amp;$B$10,"Consolidation#"&amp;$B$13,"Data Source#"&amp;$B$11,"Intercompany#"&amp;$B$14,"Movement#"&amp;$B$12,"Custom1#"&amp;$B$6,"Custom2#"&amp;$B$7,"Custom3#"&amp;$B$8,"Custom4#"&amp;$B$9,"Entity#"&amp;$B49,"Account#"&amp;$I$17)),2)</f>
        <v>0</v>
      </c>
      <c r="J49" s="34">
        <f>ROUND(([2]!HsGetValue("FCC","Scenario#"&amp;$B$2,"Years#"&amp;$B$4,"Period#"&amp;$B$3,"View#"&amp;$B$10,"Consolidation#"&amp;$B$13,"Data Source#"&amp;$B$11,"Intercompany#"&amp;$B$14,"Movement#"&amp;$B$12,"Custom1#"&amp;$B$6,"Custom2#"&amp;$B$7,"Custom3#"&amp;$B$8,"Custom4#"&amp;$B$9,"Entity#"&amp;$B49,"Account#"&amp;$J$15)+[2]!HsGetValue("FCC","Scenario#"&amp;$B$2,"Years#"&amp;$B$4,"Period#"&amp;$B$3,"View#"&amp;$B$10,"Consolidation#"&amp;$B$13,"Data Source#"&amp;$B$11,"Intercompany#"&amp;$B$14,"Movement#"&amp;$B$12,"Custom1#"&amp;$B$6,"Custom2#"&amp;$B$7,"Custom3#"&amp;$B$8,"Custom4#"&amp;$B$9,"Entity#"&amp;$B49,"Account#"&amp;$J$16)),2)</f>
        <v>0</v>
      </c>
      <c r="K49" s="133">
        <f>ROUND(([2]!HsGetValue("FCC","Scenario#"&amp;$B$2,"Years#"&amp;$B$4,"Period#"&amp;$B$3,"View#"&amp;$B$10,"Consolidation#"&amp;$B$13,"Data Source#"&amp;$B$11,"Intercompany#"&amp;$B$14,"Movement#"&amp;$B$12,"Custom1#"&amp;$B$6,"Custom2#"&amp;$B$7,"Custom3#"&amp;$B$8,"Custom4#"&amp;$B$9,"Entity#"&amp;$B49,"Account#"&amp;$K$15)+[2]!HsGetValue("FCC","Scenario#"&amp;$B$2,"Years#"&amp;$B$4,"Period#"&amp;$B$3,"View#"&amp;$B$10,"Consolidation#"&amp;$B$13,"Data Source#"&amp;$B$11,"Intercompany#"&amp;$B$14,"Movement#"&amp;$B$12,"Custom1#"&amp;$B$6,"Custom2#"&amp;$B$7,"Custom3#"&amp;$B$8,"Custom4#"&amp;$B$9,"Entity#"&amp;$B49,"Account#"&amp;$K$16)+[2]!HsGetValue("FCC","Scenario#"&amp;$B$2,"Years#"&amp;$B$4,"Period#"&amp;$B$3,"View#"&amp;$B$10,"Consolidation#"&amp;$B$13,"Data Source#"&amp;$B$11,"Intercompany#"&amp;$B$14,"Movement#"&amp;$B$12,"Custom1#"&amp;$B$6,"Custom2#"&amp;$B$7,"Custom3#"&amp;$B$8,"Custom4#"&amp;$B$9,"Entity#"&amp;$B49,"Account#"&amp;$K$17)+[2]!HsGetValue("FCC","Scenario#"&amp;$B$2,"Years#"&amp;$B$4,"Period#"&amp;$B$3,"View#"&amp;$B$10,"Consolidation#"&amp;$B$13,"Data Source#"&amp;$B$11,"Intercompany#"&amp;$B$14,"Movement#"&amp;$B$12,"Custom1#"&amp;$B$6,"Custom2#"&amp;$B$7,"Custom3#"&amp;$B$8,"Custom4#"&amp;$B$9,"Entity#"&amp;$B49,"Account#"&amp;$K$18)),2)</f>
        <v>0</v>
      </c>
      <c r="L49" s="133">
        <f>ROUND(([2]!HsGetValue("FCC","Scenario#"&amp;$B$2,"Years#"&amp;$B$4,"Period#"&amp;$B$3,"View#"&amp;$B$10,"Consolidation#"&amp;$B$13,"Data Source#"&amp;$B$11,"Intercompany#"&amp;$B$14,"Movement#"&amp;$B$12,"Custom1#"&amp;$B$6,"Custom2#"&amp;$B$7,"Custom3#"&amp;$B$8,"Custom4#"&amp;$B$9,"Entity#"&amp;$B49,"Account#"&amp;$L$15)+[2]!HsGetValue("FCC","Scenario#"&amp;$B$2,"Years#"&amp;$B$4,"Period#"&amp;$B$3,"View#"&amp;$B$10,"Consolidation#"&amp;$B$13,"Data Source#"&amp;$B$11,"Intercompany#"&amp;$B$14,"Movement#"&amp;$B$12,"Custom1#"&amp;$B$6,"Custom2#"&amp;$B$7,"Custom3#"&amp;$B$8,"Custom4#"&amp;$B$9,"Entity#"&amp;$B49,"Account#"&amp;$L$16)),2)</f>
        <v>0</v>
      </c>
      <c r="M49" s="231">
        <f>ROUND(([2]!HsGetValue("FCC","Scenario#"&amp;$B$2,"Years#"&amp;$B$4,"Period#"&amp;$B$3,"View#"&amp;$B$10,"Consolidation#"&amp;$B$13,"Data Source#"&amp;$B$11,"Intercompany#"&amp;$B$14,"Movement#"&amp;$B$12,"Custom1#"&amp;$B$6,"Custom2#"&amp;$B$7,"Custom3#"&amp;$B$8,"Custom4#"&amp;$B$9,"Entity#"&amp;$B49,"Account#"&amp;$M$15)+[2]!HsGetValue("FCC","Scenario#"&amp;$B$2,"Years#"&amp;$B$4,"Period#"&amp;$B$3,"View#"&amp;$B$10,"Consolidation#"&amp;$B$13,"Data Source#"&amp;$B$11,"Intercompany#"&amp;$B$14,"Movement#"&amp;$B$12,"Custom1#"&amp;$B$6,"Custom2#"&amp;$B$7,"Custom3#"&amp;$B$8,"Custom4#"&amp;$B$9,"Entity#"&amp;$B49,"Account#"&amp;$M$16)+[2]!HsGetValue("FCC","Scenario#"&amp;$B$2,"Years#"&amp;$B$4,"Period#"&amp;$B$3,"View#"&amp;$B$10,"Consolidation#"&amp;$B$13,"Data Source#"&amp;$B$11,"Intercompany#"&amp;$B$14,"Movement#"&amp;$B$12,"Custom1#"&amp;$B$6,"Custom2#"&amp;$B$7,"Custom3#"&amp;$B$8,"Custom4#"&amp;$B$9,"Entity#"&amp;$B49,"Account#"&amp;$M$17)),2)</f>
        <v>0</v>
      </c>
      <c r="N49" s="133">
        <f>ROUND(([2]!HsGetValue("FCC","Scenario#"&amp;$B$2,"Years#"&amp;$B$4,"Period#"&amp;$B$3,"View#"&amp;$B$10,"Consolidation#"&amp;$B$13,"Data Source#"&amp;$B$11,"Intercompany#"&amp;$B$14,"Movement#"&amp;$B$12,"Custom1#"&amp;$B$6,"Custom2#"&amp;$B$7,"Custom3#"&amp;$B$8,"Custom4#"&amp;$B$9,"Entity#"&amp;$B49,"Account#"&amp;$N$15)+[2]!HsGetValue("FCC","Scenario#"&amp;$B$2,"Years#"&amp;$B$4,"Period#"&amp;$B$3,"View#"&amp;$B$10,"Consolidation#"&amp;$B$13,"Data Source#"&amp;$B$11,"Intercompany#"&amp;$B$14,"Movement#"&amp;$B$12,"Custom1#"&amp;$B$6,"Custom2#"&amp;$B$7,"Custom3#"&amp;$B$8,"Custom4#"&amp;$B$9,"Entity#"&amp;$B49,"Account#"&amp;$N$16)),2)</f>
        <v>0</v>
      </c>
      <c r="O49" s="133">
        <f>ROUND(([2]!HsGetValue("FCC","Scenario#"&amp;$B$2,"Years#"&amp;$B$4,"Period#"&amp;$B$3,"View#"&amp;$B$10,"Consolidation#"&amp;$B$13,"Data Source#"&amp;$B$11,"Intercompany#"&amp;$B$14,"Movement#"&amp;$B$12,"Custom1#"&amp;$B$6,"Custom2#"&amp;$B$7,"Custom3#"&amp;$B$8,"Custom4#"&amp;$B$9,"Entity#"&amp;$B49,"Account#"&amp;$O$15)+[2]!HsGetValue("FCC","Scenario#"&amp;$B$2,"Years#"&amp;$B$4,"Period#"&amp;$B$3,"View#"&amp;$B$10,"Consolidation#"&amp;$B$13,"Data Source#"&amp;$B$11,"Intercompany#"&amp;$B$14,"Movement#"&amp;$B$12,"Custom1#"&amp;$B$6,"Custom2#"&amp;$B$7,"Custom3#"&amp;$B$8,"Custom4#"&amp;$B$9,"Entity#"&amp;$B49,"Account#"&amp;$O$16)),2)</f>
        <v>0</v>
      </c>
      <c r="P49" s="133">
        <f>ROUND(([2]!HsGetValue("FCC","Scenario#"&amp;$B$2,"Years#"&amp;$B$4,"Period#"&amp;$B$3,"View#"&amp;$B$10,"Consolidation#"&amp;$B$13,"Data Source#"&amp;$B$11,"Intercompany#"&amp;$B$14,"Movement#"&amp;$B$12,"Custom1#"&amp;$B$6,"Custom2#"&amp;$B$7,"Custom3#"&amp;$B$8,"Custom4#"&amp;$B$9,"Entity#"&amp;$B49,"Account#"&amp;$P$15)+[2]!HsGetValue("FCC","Scenario#"&amp;$B$2,"Years#"&amp;$B$4,"Period#"&amp;$B$3,"View#"&amp;$B$10,"Consolidation#"&amp;$B$13,"Data Source#"&amp;$B$11,"Intercompany#"&amp;$B$14,"Movement#"&amp;$B$12,"Custom1#"&amp;$B$6,"Custom2#"&amp;$B$7,"Custom3#"&amp;$B$8,"Custom4#"&amp;$B$9,"Entity#"&amp;$B49,"Account#"&amp;$P$16)),2)</f>
        <v>0</v>
      </c>
      <c r="Q49" s="133">
        <f>ROUND(([2]!HsGetValue("FCC","Scenario#"&amp;$B$2,"Years#"&amp;$B$4,"Period#"&amp;$B$3,"View#"&amp;$B$10,"Consolidation#"&amp;$B$13,"Data Source#"&amp;$B$11,"Intercompany#"&amp;$B$14,"Movement#"&amp;$B$12,"Custom1#"&amp;$B$6,"Custom2#"&amp;$B$7,"Custom3#"&amp;$B$8,"Custom4#"&amp;$B$9,"Entity#"&amp;$B49,"Account#"&amp;$Q$15)),2)</f>
        <v>0</v>
      </c>
      <c r="R49" s="133">
        <f>ROUND(([2]!HsGetValue("FCC","Scenario#"&amp;$B$2,"Years#"&amp;$B$4,"Period#"&amp;$B$3,"View#"&amp;$B$10,"Consolidation#"&amp;$B$13,"Data Source#"&amp;$B$11,"Intercompany#"&amp;$B$14,"Movement#"&amp;$B$12,"Custom1#"&amp;$B$6,"Custom2#"&amp;$B$7,"Custom3#"&amp;$B$8,"Custom4#"&amp;$B$9,"Entity#"&amp;$B49,"Account#"&amp;$R$15)),2)</f>
        <v>0</v>
      </c>
      <c r="S49" s="133">
        <f>ROUND(([2]!HsGetValue("FCC","Scenario#"&amp;$B$2,"Years#"&amp;$B$4,"Period#"&amp;$B$3,"View#"&amp;$B$10,"Consolidation#"&amp;$B$13,"Data Source#"&amp;$B$11,"Intercompany#"&amp;$B$14,"Movement#"&amp;$B$12,"Custom1#"&amp;$B$6,"Custom2#"&amp;$B$7,"Custom3#"&amp;$B$8,"Custom4#"&amp;$B$9,"Entity#"&amp;$B49,"Account#"&amp;$S$15)),2)</f>
        <v>0</v>
      </c>
      <c r="T49" s="133"/>
      <c r="U49" s="133">
        <f>ROUND(([2]!HsGetValue("FCC","Scenario#"&amp;$B$2,"Years#"&amp;$B$4,"Period#"&amp;$B$3,"View#"&amp;$B$10,"Consolidation#"&amp;$B$13,"Data Source#"&amp;$B$11,"Intercompany#"&amp;$B$14,"Movement#"&amp;$B$12,"Custom1#"&amp;$B$6,"Custom2#"&amp;$B$7,"Custom3#"&amp;$B$8,"Custom4#"&amp;$B$9,"Entity#"&amp;$B49,"Account#"&amp;$U$15)),2)</f>
        <v>0</v>
      </c>
      <c r="V49" s="133">
        <f>ROUND(([2]!HsGetValue("FCC","Scenario#"&amp;$B$2,"Years#"&amp;$B$4,"Period#"&amp;$B$3,"View#"&amp;$B$10,"Consolidation#"&amp;$B$13,"Data Source#"&amp;$B$11,"Intercompany#"&amp;$B$14,"Movement#"&amp;$B$12,"Custom1#"&amp;$B$6,"Custom2#"&amp;$B$7,"Custom3#"&amp;$B$8,"Custom4#"&amp;$B$9,"Entity#"&amp;$B49,"Account#"&amp;$V$15)),2)</f>
        <v>0</v>
      </c>
      <c r="W49" s="133">
        <f>ROUND(([2]!HsGetValue("FCC","Scenario#"&amp;$B$2,"Years#"&amp;$B$4,"Period#"&amp;$B$3,"View#"&amp;$B$10,"Consolidation#"&amp;$B$13,"Data Source#"&amp;$B$11,"Intercompany#"&amp;$B$14,"Movement#"&amp;$B$12,"Custom1#"&amp;$B$6,"Custom2#"&amp;$B$7,"Custom3#"&amp;$B$8,"Custom4#"&amp;$B$9,"Entity#"&amp;$B49,"Account#"&amp;$W$15)+[2]!HsGetValue("FCC","Scenario#"&amp;$B$2,"Years#"&amp;$B$4,"Period#"&amp;$B$3,"View#"&amp;$B$10,"Consolidation#"&amp;$B$13,"Data Source#"&amp;$B$11,"Intercompany#"&amp;$B$14,"Movement#"&amp;$B$12,"Custom1#"&amp;$B$6,"Custom2#"&amp;$B$7,"Custom3#"&amp;$B$8,"Custom4#"&amp;$B$9,"Entity#"&amp;$B49,"Account#"&amp;$W$16)),2)</f>
        <v>0</v>
      </c>
    </row>
    <row r="50" spans="1:23">
      <c r="A50" s="132" t="s">
        <v>420</v>
      </c>
      <c r="B50" s="132" t="s">
        <v>316</v>
      </c>
      <c r="C50" s="33">
        <v>46600</v>
      </c>
      <c r="D50" s="33" t="s">
        <v>158</v>
      </c>
      <c r="E50" t="s">
        <v>74</v>
      </c>
      <c r="F50" s="229">
        <f t="shared" si="0"/>
        <v>27821254.739999998</v>
      </c>
      <c r="G50" s="147" t="s">
        <v>736</v>
      </c>
      <c r="H50" s="133">
        <f>ROUND(([2]!HsGetValue("FCC","Scenario#"&amp;$B$2,"Years#"&amp;$B$4,"Period#"&amp;$B$3,"View#"&amp;$B$10,"Consolidation#"&amp;$B$13,"Data Source#"&amp;$B$11,"Intercompany#"&amp;$B$14,"Movement#"&amp;$B$12,"Custom1#"&amp;$B$6,"Custom2#"&amp;$B$7,"Custom3#"&amp;$B$8,"Custom4#"&amp;$B$9,"Entity#"&amp;$B50,"Account#"&amp;$H$15)+[2]!HsGetValue("FCC","Scenario#"&amp;$B$2,"Years#"&amp;$B$4,"Period#"&amp;$B$3,"View#"&amp;$B$10,"Consolidation#"&amp;$B$13,"Data Source#"&amp;$B$11,"Intercompany#"&amp;$B$14,"Movement#"&amp;$B$12,"Custom1#"&amp;$B$6,"Custom2#"&amp;$B$7,"Custom3#"&amp;$B$8,"Custom4#"&amp;$B$9,"Entity#"&amp;$B50,"Account#"&amp;$H$16)),2)</f>
        <v>27519303.949999999</v>
      </c>
      <c r="I50" s="133">
        <f>ROUND(([2]!HsGetValue("FCC","Scenario#"&amp;$B$2,"Years#"&amp;$B$4,"Period#"&amp;$B$3,"View#"&amp;$B$10,"Consolidation#"&amp;$B$13,"Data Source#"&amp;$B$11,"Intercompany#"&amp;$B$14,"Movement#"&amp;$B$12,"Custom1#"&amp;$B$6,"Custom2#"&amp;$B$7,"Custom3#"&amp;$B$8,"Custom4#"&amp;$B$9,"Entity#"&amp;$B50,"Account#"&amp;$I$15)+[2]!HsGetValue("FCC","Scenario#"&amp;$B$2,"Years#"&amp;$B$4,"Period#"&amp;$B$3,"View#"&amp;$B$10,"Consolidation#"&amp;$B$13,"Data Source#"&amp;$B$11,"Intercompany#"&amp;$B$14,"Movement#"&amp;$B$12,"Custom1#"&amp;$B$6,"Custom2#"&amp;$B$7,"Custom3#"&amp;$B$8,"Custom4#"&amp;$B$9,"Entity#"&amp;$B50,"Account#"&amp;$I$16)+[2]!HsGetValue("FCC","Scenario#"&amp;$B$2,"Years#"&amp;$B$4,"Period#"&amp;$B$3,"View#"&amp;$B$10,"Consolidation#"&amp;$B$13,"Data Source#"&amp;$B$11,"Intercompany#"&amp;$B$14,"Movement#"&amp;$B$12,"Custom1#"&amp;$B$6,"Custom2#"&amp;$B$7,"Custom3#"&amp;$B$8,"Custom4#"&amp;$B$9,"Entity#"&amp;$B50,"Account#"&amp;$I$17)),2)</f>
        <v>0</v>
      </c>
      <c r="J50" s="34">
        <f>ROUND(([2]!HsGetValue("FCC","Scenario#"&amp;$B$2,"Years#"&amp;$B$4,"Period#"&amp;$B$3,"View#"&amp;$B$10,"Consolidation#"&amp;$B$13,"Data Source#"&amp;$B$11,"Intercompany#"&amp;$B$14,"Movement#"&amp;$B$12,"Custom1#"&amp;$B$6,"Custom2#"&amp;$B$7,"Custom3#"&amp;$B$8,"Custom4#"&amp;$B$9,"Entity#"&amp;$B50,"Account#"&amp;$J$15)+[2]!HsGetValue("FCC","Scenario#"&amp;$B$2,"Years#"&amp;$B$4,"Period#"&amp;$B$3,"View#"&amp;$B$10,"Consolidation#"&amp;$B$13,"Data Source#"&amp;$B$11,"Intercompany#"&amp;$B$14,"Movement#"&amp;$B$12,"Custom1#"&amp;$B$6,"Custom2#"&amp;$B$7,"Custom3#"&amp;$B$8,"Custom4#"&amp;$B$9,"Entity#"&amp;$B50,"Account#"&amp;$J$16)),2)</f>
        <v>0</v>
      </c>
      <c r="K50" s="133">
        <f>ROUND(([2]!HsGetValue("FCC","Scenario#"&amp;$B$2,"Years#"&amp;$B$4,"Period#"&amp;$B$3,"View#"&amp;$B$10,"Consolidation#"&amp;$B$13,"Data Source#"&amp;$B$11,"Intercompany#"&amp;$B$14,"Movement#"&amp;$B$12,"Custom1#"&amp;$B$6,"Custom2#"&amp;$B$7,"Custom3#"&amp;$B$8,"Custom4#"&amp;$B$9,"Entity#"&amp;$B50,"Account#"&amp;$K$15)+[2]!HsGetValue("FCC","Scenario#"&amp;$B$2,"Years#"&amp;$B$4,"Period#"&amp;$B$3,"View#"&amp;$B$10,"Consolidation#"&amp;$B$13,"Data Source#"&amp;$B$11,"Intercompany#"&amp;$B$14,"Movement#"&amp;$B$12,"Custom1#"&amp;$B$6,"Custom2#"&amp;$B$7,"Custom3#"&amp;$B$8,"Custom4#"&amp;$B$9,"Entity#"&amp;$B50,"Account#"&amp;$K$16)+[2]!HsGetValue("FCC","Scenario#"&amp;$B$2,"Years#"&amp;$B$4,"Period#"&amp;$B$3,"View#"&amp;$B$10,"Consolidation#"&amp;$B$13,"Data Source#"&amp;$B$11,"Intercompany#"&amp;$B$14,"Movement#"&amp;$B$12,"Custom1#"&amp;$B$6,"Custom2#"&amp;$B$7,"Custom3#"&amp;$B$8,"Custom4#"&amp;$B$9,"Entity#"&amp;$B50,"Account#"&amp;$K$17)+[2]!HsGetValue("FCC","Scenario#"&amp;$B$2,"Years#"&amp;$B$4,"Period#"&amp;$B$3,"View#"&amp;$B$10,"Consolidation#"&amp;$B$13,"Data Source#"&amp;$B$11,"Intercompany#"&amp;$B$14,"Movement#"&amp;$B$12,"Custom1#"&amp;$B$6,"Custom2#"&amp;$B$7,"Custom3#"&amp;$B$8,"Custom4#"&amp;$B$9,"Entity#"&amp;$B50,"Account#"&amp;$K$18)),2)</f>
        <v>301950.78999999998</v>
      </c>
      <c r="L50" s="133">
        <f>ROUND(([2]!HsGetValue("FCC","Scenario#"&amp;$B$2,"Years#"&amp;$B$4,"Period#"&amp;$B$3,"View#"&amp;$B$10,"Consolidation#"&amp;$B$13,"Data Source#"&amp;$B$11,"Intercompany#"&amp;$B$14,"Movement#"&amp;$B$12,"Custom1#"&amp;$B$6,"Custom2#"&amp;$B$7,"Custom3#"&amp;$B$8,"Custom4#"&amp;$B$9,"Entity#"&amp;$B50,"Account#"&amp;$L$15)+[2]!HsGetValue("FCC","Scenario#"&amp;$B$2,"Years#"&amp;$B$4,"Period#"&amp;$B$3,"View#"&amp;$B$10,"Consolidation#"&amp;$B$13,"Data Source#"&amp;$B$11,"Intercompany#"&amp;$B$14,"Movement#"&amp;$B$12,"Custom1#"&amp;$B$6,"Custom2#"&amp;$B$7,"Custom3#"&amp;$B$8,"Custom4#"&amp;$B$9,"Entity#"&amp;$B50,"Account#"&amp;$L$16)),2)</f>
        <v>0</v>
      </c>
      <c r="M50" s="231">
        <f>ROUND(([2]!HsGetValue("FCC","Scenario#"&amp;$B$2,"Years#"&amp;$B$4,"Period#"&amp;$B$3,"View#"&amp;$B$10,"Consolidation#"&amp;$B$13,"Data Source#"&amp;$B$11,"Intercompany#"&amp;$B$14,"Movement#"&amp;$B$12,"Custom1#"&amp;$B$6,"Custom2#"&amp;$B$7,"Custom3#"&amp;$B$8,"Custom4#"&amp;$B$9,"Entity#"&amp;$B50,"Account#"&amp;$M$15)+[2]!HsGetValue("FCC","Scenario#"&amp;$B$2,"Years#"&amp;$B$4,"Period#"&amp;$B$3,"View#"&amp;$B$10,"Consolidation#"&amp;$B$13,"Data Source#"&amp;$B$11,"Intercompany#"&amp;$B$14,"Movement#"&amp;$B$12,"Custom1#"&amp;$B$6,"Custom2#"&amp;$B$7,"Custom3#"&amp;$B$8,"Custom4#"&amp;$B$9,"Entity#"&amp;$B50,"Account#"&amp;$M$16)+[2]!HsGetValue("FCC","Scenario#"&amp;$B$2,"Years#"&amp;$B$4,"Period#"&amp;$B$3,"View#"&amp;$B$10,"Consolidation#"&amp;$B$13,"Data Source#"&amp;$B$11,"Intercompany#"&amp;$B$14,"Movement#"&amp;$B$12,"Custom1#"&amp;$B$6,"Custom2#"&amp;$B$7,"Custom3#"&amp;$B$8,"Custom4#"&amp;$B$9,"Entity#"&amp;$B50,"Account#"&amp;$M$17)),2)</f>
        <v>0</v>
      </c>
      <c r="N50" s="133">
        <f>ROUND(([2]!HsGetValue("FCC","Scenario#"&amp;$B$2,"Years#"&amp;$B$4,"Period#"&amp;$B$3,"View#"&amp;$B$10,"Consolidation#"&amp;$B$13,"Data Source#"&amp;$B$11,"Intercompany#"&amp;$B$14,"Movement#"&amp;$B$12,"Custom1#"&amp;$B$6,"Custom2#"&amp;$B$7,"Custom3#"&amp;$B$8,"Custom4#"&amp;$B$9,"Entity#"&amp;$B50,"Account#"&amp;$N$15)+[2]!HsGetValue("FCC","Scenario#"&amp;$B$2,"Years#"&amp;$B$4,"Period#"&amp;$B$3,"View#"&amp;$B$10,"Consolidation#"&amp;$B$13,"Data Source#"&amp;$B$11,"Intercompany#"&amp;$B$14,"Movement#"&amp;$B$12,"Custom1#"&amp;$B$6,"Custom2#"&amp;$B$7,"Custom3#"&amp;$B$8,"Custom4#"&amp;$B$9,"Entity#"&amp;$B50,"Account#"&amp;$N$16)),2)</f>
        <v>0</v>
      </c>
      <c r="O50" s="133">
        <f>ROUND(([2]!HsGetValue("FCC","Scenario#"&amp;$B$2,"Years#"&amp;$B$4,"Period#"&amp;$B$3,"View#"&amp;$B$10,"Consolidation#"&amp;$B$13,"Data Source#"&amp;$B$11,"Intercompany#"&amp;$B$14,"Movement#"&amp;$B$12,"Custom1#"&amp;$B$6,"Custom2#"&amp;$B$7,"Custom3#"&amp;$B$8,"Custom4#"&amp;$B$9,"Entity#"&amp;$B50,"Account#"&amp;$O$15)+[2]!HsGetValue("FCC","Scenario#"&amp;$B$2,"Years#"&amp;$B$4,"Period#"&amp;$B$3,"View#"&amp;$B$10,"Consolidation#"&amp;$B$13,"Data Source#"&amp;$B$11,"Intercompany#"&amp;$B$14,"Movement#"&amp;$B$12,"Custom1#"&amp;$B$6,"Custom2#"&amp;$B$7,"Custom3#"&amp;$B$8,"Custom4#"&amp;$B$9,"Entity#"&amp;$B50,"Account#"&amp;$O$16)),2)</f>
        <v>0</v>
      </c>
      <c r="P50" s="133">
        <f>ROUND(([2]!HsGetValue("FCC","Scenario#"&amp;$B$2,"Years#"&amp;$B$4,"Period#"&amp;$B$3,"View#"&amp;$B$10,"Consolidation#"&amp;$B$13,"Data Source#"&amp;$B$11,"Intercompany#"&amp;$B$14,"Movement#"&amp;$B$12,"Custom1#"&amp;$B$6,"Custom2#"&amp;$B$7,"Custom3#"&amp;$B$8,"Custom4#"&amp;$B$9,"Entity#"&amp;$B50,"Account#"&amp;$P$15)+[2]!HsGetValue("FCC","Scenario#"&amp;$B$2,"Years#"&amp;$B$4,"Period#"&amp;$B$3,"View#"&amp;$B$10,"Consolidation#"&amp;$B$13,"Data Source#"&amp;$B$11,"Intercompany#"&amp;$B$14,"Movement#"&amp;$B$12,"Custom1#"&amp;$B$6,"Custom2#"&amp;$B$7,"Custom3#"&amp;$B$8,"Custom4#"&amp;$B$9,"Entity#"&amp;$B50,"Account#"&amp;$P$16)),2)</f>
        <v>0</v>
      </c>
      <c r="Q50" s="133">
        <f>ROUND(([2]!HsGetValue("FCC","Scenario#"&amp;$B$2,"Years#"&amp;$B$4,"Period#"&amp;$B$3,"View#"&amp;$B$10,"Consolidation#"&amp;$B$13,"Data Source#"&amp;$B$11,"Intercompany#"&amp;$B$14,"Movement#"&amp;$B$12,"Custom1#"&amp;$B$6,"Custom2#"&amp;$B$7,"Custom3#"&amp;$B$8,"Custom4#"&amp;$B$9,"Entity#"&amp;$B50,"Account#"&amp;$Q$15)),2)</f>
        <v>0</v>
      </c>
      <c r="R50" s="133">
        <f>ROUND(([2]!HsGetValue("FCC","Scenario#"&amp;$B$2,"Years#"&amp;$B$4,"Period#"&amp;$B$3,"View#"&amp;$B$10,"Consolidation#"&amp;$B$13,"Data Source#"&amp;$B$11,"Intercompany#"&amp;$B$14,"Movement#"&amp;$B$12,"Custom1#"&amp;$B$6,"Custom2#"&amp;$B$7,"Custom3#"&amp;$B$8,"Custom4#"&amp;$B$9,"Entity#"&amp;$B50,"Account#"&amp;$R$15)),2)</f>
        <v>0</v>
      </c>
      <c r="S50" s="133">
        <f>ROUND(([2]!HsGetValue("FCC","Scenario#"&amp;$B$2,"Years#"&amp;$B$4,"Period#"&amp;$B$3,"View#"&amp;$B$10,"Consolidation#"&amp;$B$13,"Data Source#"&amp;$B$11,"Intercompany#"&amp;$B$14,"Movement#"&amp;$B$12,"Custom1#"&amp;$B$6,"Custom2#"&amp;$B$7,"Custom3#"&amp;$B$8,"Custom4#"&amp;$B$9,"Entity#"&amp;$B50,"Account#"&amp;$S$15)),2)</f>
        <v>0</v>
      </c>
      <c r="T50" s="133"/>
      <c r="U50" s="133">
        <f>ROUND(([2]!HsGetValue("FCC","Scenario#"&amp;$B$2,"Years#"&amp;$B$4,"Period#"&amp;$B$3,"View#"&amp;$B$10,"Consolidation#"&amp;$B$13,"Data Source#"&amp;$B$11,"Intercompany#"&amp;$B$14,"Movement#"&amp;$B$12,"Custom1#"&amp;$B$6,"Custom2#"&amp;$B$7,"Custom3#"&amp;$B$8,"Custom4#"&amp;$B$9,"Entity#"&amp;$B50,"Account#"&amp;$U$15)),2)</f>
        <v>0</v>
      </c>
      <c r="V50" s="133">
        <f>ROUND(([2]!HsGetValue("FCC","Scenario#"&amp;$B$2,"Years#"&amp;$B$4,"Period#"&amp;$B$3,"View#"&amp;$B$10,"Consolidation#"&amp;$B$13,"Data Source#"&amp;$B$11,"Intercompany#"&amp;$B$14,"Movement#"&amp;$B$12,"Custom1#"&amp;$B$6,"Custom2#"&amp;$B$7,"Custom3#"&amp;$B$8,"Custom4#"&amp;$B$9,"Entity#"&amp;$B50,"Account#"&amp;$V$15)),2)</f>
        <v>0</v>
      </c>
      <c r="W50" s="133">
        <f>ROUND(([2]!HsGetValue("FCC","Scenario#"&amp;$B$2,"Years#"&amp;$B$4,"Period#"&amp;$B$3,"View#"&amp;$B$10,"Consolidation#"&amp;$B$13,"Data Source#"&amp;$B$11,"Intercompany#"&amp;$B$14,"Movement#"&amp;$B$12,"Custom1#"&amp;$B$6,"Custom2#"&amp;$B$7,"Custom3#"&amp;$B$8,"Custom4#"&amp;$B$9,"Entity#"&amp;$B50,"Account#"&amp;$W$15)+[2]!HsGetValue("FCC","Scenario#"&amp;$B$2,"Years#"&amp;$B$4,"Period#"&amp;$B$3,"View#"&amp;$B$10,"Consolidation#"&amp;$B$13,"Data Source#"&amp;$B$11,"Intercompany#"&amp;$B$14,"Movement#"&amp;$B$12,"Custom1#"&amp;$B$6,"Custom2#"&amp;$B$7,"Custom3#"&amp;$B$8,"Custom4#"&amp;$B$9,"Entity#"&amp;$B50,"Account#"&amp;$W$16)),2)</f>
        <v>0</v>
      </c>
    </row>
    <row r="51" spans="1:23">
      <c r="A51" s="132" t="s">
        <v>420</v>
      </c>
      <c r="B51" s="132" t="s">
        <v>317</v>
      </c>
      <c r="C51" s="33">
        <v>46700</v>
      </c>
      <c r="D51" s="33" t="s">
        <v>158</v>
      </c>
      <c r="E51" t="s">
        <v>75</v>
      </c>
      <c r="F51" s="229">
        <f t="shared" si="0"/>
        <v>97198771.959999993</v>
      </c>
      <c r="G51" s="147" t="s">
        <v>736</v>
      </c>
      <c r="H51" s="133">
        <f>ROUND(([2]!HsGetValue("FCC","Scenario#"&amp;$B$2,"Years#"&amp;$B$4,"Period#"&amp;$B$3,"View#"&amp;$B$10,"Consolidation#"&amp;$B$13,"Data Source#"&amp;$B$11,"Intercompany#"&amp;$B$14,"Movement#"&amp;$B$12,"Custom1#"&amp;$B$6,"Custom2#"&amp;$B$7,"Custom3#"&amp;$B$8,"Custom4#"&amp;$B$9,"Entity#"&amp;$B51,"Account#"&amp;$H$15)+[2]!HsGetValue("FCC","Scenario#"&amp;$B$2,"Years#"&amp;$B$4,"Period#"&amp;$B$3,"View#"&amp;$B$10,"Consolidation#"&amp;$B$13,"Data Source#"&amp;$B$11,"Intercompany#"&amp;$B$14,"Movement#"&amp;$B$12,"Custom1#"&amp;$B$6,"Custom2#"&amp;$B$7,"Custom3#"&amp;$B$8,"Custom4#"&amp;$B$9,"Entity#"&amp;$B51,"Account#"&amp;$H$16)),2)</f>
        <v>70924707.409999996</v>
      </c>
      <c r="I51" s="133">
        <f>ROUND(([2]!HsGetValue("FCC","Scenario#"&amp;$B$2,"Years#"&amp;$B$4,"Period#"&amp;$B$3,"View#"&amp;$B$10,"Consolidation#"&amp;$B$13,"Data Source#"&amp;$B$11,"Intercompany#"&amp;$B$14,"Movement#"&amp;$B$12,"Custom1#"&amp;$B$6,"Custom2#"&amp;$B$7,"Custom3#"&amp;$B$8,"Custom4#"&amp;$B$9,"Entity#"&amp;$B51,"Account#"&amp;$I$15)+[2]!HsGetValue("FCC","Scenario#"&amp;$B$2,"Years#"&amp;$B$4,"Period#"&amp;$B$3,"View#"&amp;$B$10,"Consolidation#"&amp;$B$13,"Data Source#"&amp;$B$11,"Intercompany#"&amp;$B$14,"Movement#"&amp;$B$12,"Custom1#"&amp;$B$6,"Custom2#"&amp;$B$7,"Custom3#"&amp;$B$8,"Custom4#"&amp;$B$9,"Entity#"&amp;$B51,"Account#"&amp;$I$16)+[2]!HsGetValue("FCC","Scenario#"&amp;$B$2,"Years#"&amp;$B$4,"Period#"&amp;$B$3,"View#"&amp;$B$10,"Consolidation#"&amp;$B$13,"Data Source#"&amp;$B$11,"Intercompany#"&amp;$B$14,"Movement#"&amp;$B$12,"Custom1#"&amp;$B$6,"Custom2#"&amp;$B$7,"Custom3#"&amp;$B$8,"Custom4#"&amp;$B$9,"Entity#"&amp;$B51,"Account#"&amp;$I$17)),2)</f>
        <v>0</v>
      </c>
      <c r="J51" s="34">
        <f>ROUND(([2]!HsGetValue("FCC","Scenario#"&amp;$B$2,"Years#"&amp;$B$4,"Period#"&amp;$B$3,"View#"&amp;$B$10,"Consolidation#"&amp;$B$13,"Data Source#"&amp;$B$11,"Intercompany#"&amp;$B$14,"Movement#"&amp;$B$12,"Custom1#"&amp;$B$6,"Custom2#"&amp;$B$7,"Custom3#"&amp;$B$8,"Custom4#"&amp;$B$9,"Entity#"&amp;$B51,"Account#"&amp;$J$15)+[2]!HsGetValue("FCC","Scenario#"&amp;$B$2,"Years#"&amp;$B$4,"Period#"&amp;$B$3,"View#"&amp;$B$10,"Consolidation#"&amp;$B$13,"Data Source#"&amp;$B$11,"Intercompany#"&amp;$B$14,"Movement#"&amp;$B$12,"Custom1#"&amp;$B$6,"Custom2#"&amp;$B$7,"Custom3#"&amp;$B$8,"Custom4#"&amp;$B$9,"Entity#"&amp;$B51,"Account#"&amp;$J$16)),2)</f>
        <v>0</v>
      </c>
      <c r="K51" s="133">
        <f>ROUND(([2]!HsGetValue("FCC","Scenario#"&amp;$B$2,"Years#"&amp;$B$4,"Period#"&amp;$B$3,"View#"&amp;$B$10,"Consolidation#"&amp;$B$13,"Data Source#"&amp;$B$11,"Intercompany#"&amp;$B$14,"Movement#"&amp;$B$12,"Custom1#"&amp;$B$6,"Custom2#"&amp;$B$7,"Custom3#"&amp;$B$8,"Custom4#"&amp;$B$9,"Entity#"&amp;$B51,"Account#"&amp;$K$15)+[2]!HsGetValue("FCC","Scenario#"&amp;$B$2,"Years#"&amp;$B$4,"Period#"&amp;$B$3,"View#"&amp;$B$10,"Consolidation#"&amp;$B$13,"Data Source#"&amp;$B$11,"Intercompany#"&amp;$B$14,"Movement#"&amp;$B$12,"Custom1#"&amp;$B$6,"Custom2#"&amp;$B$7,"Custom3#"&amp;$B$8,"Custom4#"&amp;$B$9,"Entity#"&amp;$B51,"Account#"&amp;$K$16)+[2]!HsGetValue("FCC","Scenario#"&amp;$B$2,"Years#"&amp;$B$4,"Period#"&amp;$B$3,"View#"&amp;$B$10,"Consolidation#"&amp;$B$13,"Data Source#"&amp;$B$11,"Intercompany#"&amp;$B$14,"Movement#"&amp;$B$12,"Custom1#"&amp;$B$6,"Custom2#"&amp;$B$7,"Custom3#"&amp;$B$8,"Custom4#"&amp;$B$9,"Entity#"&amp;$B51,"Account#"&amp;$K$17)+[2]!HsGetValue("FCC","Scenario#"&amp;$B$2,"Years#"&amp;$B$4,"Period#"&amp;$B$3,"View#"&amp;$B$10,"Consolidation#"&amp;$B$13,"Data Source#"&amp;$B$11,"Intercompany#"&amp;$B$14,"Movement#"&amp;$B$12,"Custom1#"&amp;$B$6,"Custom2#"&amp;$B$7,"Custom3#"&amp;$B$8,"Custom4#"&amp;$B$9,"Entity#"&amp;$B51,"Account#"&amp;$K$18)),2)</f>
        <v>2875916.08</v>
      </c>
      <c r="L51" s="133">
        <f>ROUND(([2]!HsGetValue("FCC","Scenario#"&amp;$B$2,"Years#"&amp;$B$4,"Period#"&amp;$B$3,"View#"&amp;$B$10,"Consolidation#"&amp;$B$13,"Data Source#"&amp;$B$11,"Intercompany#"&amp;$B$14,"Movement#"&amp;$B$12,"Custom1#"&amp;$B$6,"Custom2#"&amp;$B$7,"Custom3#"&amp;$B$8,"Custom4#"&amp;$B$9,"Entity#"&amp;$B51,"Account#"&amp;$L$15)+[2]!HsGetValue("FCC","Scenario#"&amp;$B$2,"Years#"&amp;$B$4,"Period#"&amp;$B$3,"View#"&amp;$B$10,"Consolidation#"&amp;$B$13,"Data Source#"&amp;$B$11,"Intercompany#"&amp;$B$14,"Movement#"&amp;$B$12,"Custom1#"&amp;$B$6,"Custom2#"&amp;$B$7,"Custom3#"&amp;$B$8,"Custom4#"&amp;$B$9,"Entity#"&amp;$B51,"Account#"&amp;$L$16)),2)</f>
        <v>23398148.469999999</v>
      </c>
      <c r="M51" s="231">
        <f>ROUND(([2]!HsGetValue("FCC","Scenario#"&amp;$B$2,"Years#"&amp;$B$4,"Period#"&amp;$B$3,"View#"&amp;$B$10,"Consolidation#"&amp;$B$13,"Data Source#"&amp;$B$11,"Intercompany#"&amp;$B$14,"Movement#"&amp;$B$12,"Custom1#"&amp;$B$6,"Custom2#"&amp;$B$7,"Custom3#"&amp;$B$8,"Custom4#"&amp;$B$9,"Entity#"&amp;$B51,"Account#"&amp;$M$15)+[2]!HsGetValue("FCC","Scenario#"&amp;$B$2,"Years#"&amp;$B$4,"Period#"&amp;$B$3,"View#"&amp;$B$10,"Consolidation#"&amp;$B$13,"Data Source#"&amp;$B$11,"Intercompany#"&amp;$B$14,"Movement#"&amp;$B$12,"Custom1#"&amp;$B$6,"Custom2#"&amp;$B$7,"Custom3#"&amp;$B$8,"Custom4#"&amp;$B$9,"Entity#"&amp;$B51,"Account#"&amp;$M$16)+[2]!HsGetValue("FCC","Scenario#"&amp;$B$2,"Years#"&amp;$B$4,"Period#"&amp;$B$3,"View#"&amp;$B$10,"Consolidation#"&amp;$B$13,"Data Source#"&amp;$B$11,"Intercompany#"&amp;$B$14,"Movement#"&amp;$B$12,"Custom1#"&amp;$B$6,"Custom2#"&amp;$B$7,"Custom3#"&amp;$B$8,"Custom4#"&amp;$B$9,"Entity#"&amp;$B51,"Account#"&amp;$M$17)),2)</f>
        <v>0</v>
      </c>
      <c r="N51" s="133">
        <f>ROUND(([2]!HsGetValue("FCC","Scenario#"&amp;$B$2,"Years#"&amp;$B$4,"Period#"&amp;$B$3,"View#"&amp;$B$10,"Consolidation#"&amp;$B$13,"Data Source#"&amp;$B$11,"Intercompany#"&amp;$B$14,"Movement#"&amp;$B$12,"Custom1#"&amp;$B$6,"Custom2#"&amp;$B$7,"Custom3#"&amp;$B$8,"Custom4#"&amp;$B$9,"Entity#"&amp;$B51,"Account#"&amp;$N$15)+[2]!HsGetValue("FCC","Scenario#"&amp;$B$2,"Years#"&amp;$B$4,"Period#"&amp;$B$3,"View#"&amp;$B$10,"Consolidation#"&amp;$B$13,"Data Source#"&amp;$B$11,"Intercompany#"&amp;$B$14,"Movement#"&amp;$B$12,"Custom1#"&amp;$B$6,"Custom2#"&amp;$B$7,"Custom3#"&amp;$B$8,"Custom4#"&amp;$B$9,"Entity#"&amp;$B51,"Account#"&amp;$N$16)),2)</f>
        <v>0</v>
      </c>
      <c r="O51" s="133">
        <f>ROUND(([2]!HsGetValue("FCC","Scenario#"&amp;$B$2,"Years#"&amp;$B$4,"Period#"&amp;$B$3,"View#"&amp;$B$10,"Consolidation#"&amp;$B$13,"Data Source#"&amp;$B$11,"Intercompany#"&amp;$B$14,"Movement#"&amp;$B$12,"Custom1#"&amp;$B$6,"Custom2#"&amp;$B$7,"Custom3#"&amp;$B$8,"Custom4#"&amp;$B$9,"Entity#"&amp;$B51,"Account#"&amp;$O$15)+[2]!HsGetValue("FCC","Scenario#"&amp;$B$2,"Years#"&amp;$B$4,"Period#"&amp;$B$3,"View#"&amp;$B$10,"Consolidation#"&amp;$B$13,"Data Source#"&amp;$B$11,"Intercompany#"&amp;$B$14,"Movement#"&amp;$B$12,"Custom1#"&amp;$B$6,"Custom2#"&amp;$B$7,"Custom3#"&amp;$B$8,"Custom4#"&amp;$B$9,"Entity#"&amp;$B51,"Account#"&amp;$O$16)),2)</f>
        <v>0</v>
      </c>
      <c r="P51" s="133">
        <f>ROUND(([2]!HsGetValue("FCC","Scenario#"&amp;$B$2,"Years#"&amp;$B$4,"Period#"&amp;$B$3,"View#"&amp;$B$10,"Consolidation#"&amp;$B$13,"Data Source#"&amp;$B$11,"Intercompany#"&amp;$B$14,"Movement#"&amp;$B$12,"Custom1#"&amp;$B$6,"Custom2#"&amp;$B$7,"Custom3#"&amp;$B$8,"Custom4#"&amp;$B$9,"Entity#"&amp;$B51,"Account#"&amp;$P$15)+[2]!HsGetValue("FCC","Scenario#"&amp;$B$2,"Years#"&amp;$B$4,"Period#"&amp;$B$3,"View#"&amp;$B$10,"Consolidation#"&amp;$B$13,"Data Source#"&amp;$B$11,"Intercompany#"&amp;$B$14,"Movement#"&amp;$B$12,"Custom1#"&amp;$B$6,"Custom2#"&amp;$B$7,"Custom3#"&amp;$B$8,"Custom4#"&amp;$B$9,"Entity#"&amp;$B51,"Account#"&amp;$P$16)),2)</f>
        <v>0</v>
      </c>
      <c r="Q51" s="133">
        <f>ROUND(([2]!HsGetValue("FCC","Scenario#"&amp;$B$2,"Years#"&amp;$B$4,"Period#"&amp;$B$3,"View#"&amp;$B$10,"Consolidation#"&amp;$B$13,"Data Source#"&amp;$B$11,"Intercompany#"&amp;$B$14,"Movement#"&amp;$B$12,"Custom1#"&amp;$B$6,"Custom2#"&amp;$B$7,"Custom3#"&amp;$B$8,"Custom4#"&amp;$B$9,"Entity#"&amp;$B51,"Account#"&amp;$Q$15)),2)</f>
        <v>0</v>
      </c>
      <c r="R51" s="133">
        <f>ROUND(([2]!HsGetValue("FCC","Scenario#"&amp;$B$2,"Years#"&amp;$B$4,"Period#"&amp;$B$3,"View#"&amp;$B$10,"Consolidation#"&amp;$B$13,"Data Source#"&amp;$B$11,"Intercompany#"&amp;$B$14,"Movement#"&amp;$B$12,"Custom1#"&amp;$B$6,"Custom2#"&amp;$B$7,"Custom3#"&amp;$B$8,"Custom4#"&amp;$B$9,"Entity#"&amp;$B51,"Account#"&amp;$R$15)),2)</f>
        <v>0</v>
      </c>
      <c r="S51" s="133">
        <f>ROUND(([2]!HsGetValue("FCC","Scenario#"&amp;$B$2,"Years#"&amp;$B$4,"Period#"&amp;$B$3,"View#"&amp;$B$10,"Consolidation#"&amp;$B$13,"Data Source#"&amp;$B$11,"Intercompany#"&amp;$B$14,"Movement#"&amp;$B$12,"Custom1#"&amp;$B$6,"Custom2#"&amp;$B$7,"Custom3#"&amp;$B$8,"Custom4#"&amp;$B$9,"Entity#"&amp;$B51,"Account#"&amp;$S$15)),2)</f>
        <v>0</v>
      </c>
      <c r="T51" s="133"/>
      <c r="U51" s="133">
        <f>ROUND(([2]!HsGetValue("FCC","Scenario#"&amp;$B$2,"Years#"&amp;$B$4,"Period#"&amp;$B$3,"View#"&amp;$B$10,"Consolidation#"&amp;$B$13,"Data Source#"&amp;$B$11,"Intercompany#"&amp;$B$14,"Movement#"&amp;$B$12,"Custom1#"&amp;$B$6,"Custom2#"&amp;$B$7,"Custom3#"&amp;$B$8,"Custom4#"&amp;$B$9,"Entity#"&amp;$B51,"Account#"&amp;$U$15)),2)</f>
        <v>0</v>
      </c>
      <c r="V51" s="133">
        <f>ROUND(([2]!HsGetValue("FCC","Scenario#"&amp;$B$2,"Years#"&amp;$B$4,"Period#"&amp;$B$3,"View#"&amp;$B$10,"Consolidation#"&amp;$B$13,"Data Source#"&amp;$B$11,"Intercompany#"&amp;$B$14,"Movement#"&amp;$B$12,"Custom1#"&amp;$B$6,"Custom2#"&amp;$B$7,"Custom3#"&amp;$B$8,"Custom4#"&amp;$B$9,"Entity#"&amp;$B51,"Account#"&amp;$V$15)),2)</f>
        <v>0</v>
      </c>
      <c r="W51" s="133">
        <f>ROUND(([2]!HsGetValue("FCC","Scenario#"&amp;$B$2,"Years#"&amp;$B$4,"Period#"&amp;$B$3,"View#"&amp;$B$10,"Consolidation#"&amp;$B$13,"Data Source#"&amp;$B$11,"Intercompany#"&amp;$B$14,"Movement#"&amp;$B$12,"Custom1#"&amp;$B$6,"Custom2#"&amp;$B$7,"Custom3#"&amp;$B$8,"Custom4#"&amp;$B$9,"Entity#"&amp;$B51,"Account#"&amp;$W$15)+[2]!HsGetValue("FCC","Scenario#"&amp;$B$2,"Years#"&amp;$B$4,"Period#"&amp;$B$3,"View#"&amp;$B$10,"Consolidation#"&amp;$B$13,"Data Source#"&amp;$B$11,"Intercompany#"&amp;$B$14,"Movement#"&amp;$B$12,"Custom1#"&amp;$B$6,"Custom2#"&amp;$B$7,"Custom3#"&amp;$B$8,"Custom4#"&amp;$B$9,"Entity#"&amp;$B51,"Account#"&amp;$W$16)),2)</f>
        <v>0</v>
      </c>
    </row>
    <row r="52" spans="1:23">
      <c r="A52" s="132" t="s">
        <v>420</v>
      </c>
      <c r="B52" s="132" t="s">
        <v>318</v>
      </c>
      <c r="C52" s="33">
        <v>46900</v>
      </c>
      <c r="D52" s="33" t="s">
        <v>158</v>
      </c>
      <c r="E52" t="s">
        <v>76</v>
      </c>
      <c r="F52" s="229">
        <f t="shared" si="0"/>
        <v>4117978.23</v>
      </c>
      <c r="G52" s="147" t="s">
        <v>736</v>
      </c>
      <c r="H52" s="133">
        <f>ROUND(([2]!HsGetValue("FCC","Scenario#"&amp;$B$2,"Years#"&amp;$B$4,"Period#"&amp;$B$3,"View#"&amp;$B$10,"Consolidation#"&amp;$B$13,"Data Source#"&amp;$B$11,"Intercompany#"&amp;$B$14,"Movement#"&amp;$B$12,"Custom1#"&amp;$B$6,"Custom2#"&amp;$B$7,"Custom3#"&amp;$B$8,"Custom4#"&amp;$B$9,"Entity#"&amp;$B52,"Account#"&amp;$H$15)+[2]!HsGetValue("FCC","Scenario#"&amp;$B$2,"Years#"&amp;$B$4,"Period#"&amp;$B$3,"View#"&amp;$B$10,"Consolidation#"&amp;$B$13,"Data Source#"&amp;$B$11,"Intercompany#"&amp;$B$14,"Movement#"&amp;$B$12,"Custom1#"&amp;$B$6,"Custom2#"&amp;$B$7,"Custom3#"&amp;$B$8,"Custom4#"&amp;$B$9,"Entity#"&amp;$B52,"Account#"&amp;$H$16)),2)</f>
        <v>4117978.23</v>
      </c>
      <c r="I52" s="133">
        <f>ROUND(([2]!HsGetValue("FCC","Scenario#"&amp;$B$2,"Years#"&amp;$B$4,"Period#"&amp;$B$3,"View#"&amp;$B$10,"Consolidation#"&amp;$B$13,"Data Source#"&amp;$B$11,"Intercompany#"&amp;$B$14,"Movement#"&amp;$B$12,"Custom1#"&amp;$B$6,"Custom2#"&amp;$B$7,"Custom3#"&amp;$B$8,"Custom4#"&amp;$B$9,"Entity#"&amp;$B52,"Account#"&amp;$I$15)+[2]!HsGetValue("FCC","Scenario#"&amp;$B$2,"Years#"&amp;$B$4,"Period#"&amp;$B$3,"View#"&amp;$B$10,"Consolidation#"&amp;$B$13,"Data Source#"&amp;$B$11,"Intercompany#"&amp;$B$14,"Movement#"&amp;$B$12,"Custom1#"&amp;$B$6,"Custom2#"&amp;$B$7,"Custom3#"&amp;$B$8,"Custom4#"&amp;$B$9,"Entity#"&amp;$B52,"Account#"&amp;$I$16)+[2]!HsGetValue("FCC","Scenario#"&amp;$B$2,"Years#"&amp;$B$4,"Period#"&amp;$B$3,"View#"&amp;$B$10,"Consolidation#"&amp;$B$13,"Data Source#"&amp;$B$11,"Intercompany#"&amp;$B$14,"Movement#"&amp;$B$12,"Custom1#"&amp;$B$6,"Custom2#"&amp;$B$7,"Custom3#"&amp;$B$8,"Custom4#"&amp;$B$9,"Entity#"&amp;$B52,"Account#"&amp;$I$17)),2)</f>
        <v>0</v>
      </c>
      <c r="J52" s="34">
        <f>ROUND(([2]!HsGetValue("FCC","Scenario#"&amp;$B$2,"Years#"&amp;$B$4,"Period#"&amp;$B$3,"View#"&amp;$B$10,"Consolidation#"&amp;$B$13,"Data Source#"&amp;$B$11,"Intercompany#"&amp;$B$14,"Movement#"&amp;$B$12,"Custom1#"&amp;$B$6,"Custom2#"&amp;$B$7,"Custom3#"&amp;$B$8,"Custom4#"&amp;$B$9,"Entity#"&amp;$B52,"Account#"&amp;$J$15)+[2]!HsGetValue("FCC","Scenario#"&amp;$B$2,"Years#"&amp;$B$4,"Period#"&amp;$B$3,"View#"&amp;$B$10,"Consolidation#"&amp;$B$13,"Data Source#"&amp;$B$11,"Intercompany#"&amp;$B$14,"Movement#"&amp;$B$12,"Custom1#"&amp;$B$6,"Custom2#"&amp;$B$7,"Custom3#"&amp;$B$8,"Custom4#"&amp;$B$9,"Entity#"&amp;$B52,"Account#"&amp;$J$16)),2)</f>
        <v>0</v>
      </c>
      <c r="K52" s="133">
        <f>ROUND(([2]!HsGetValue("FCC","Scenario#"&amp;$B$2,"Years#"&amp;$B$4,"Period#"&amp;$B$3,"View#"&amp;$B$10,"Consolidation#"&amp;$B$13,"Data Source#"&amp;$B$11,"Intercompany#"&amp;$B$14,"Movement#"&amp;$B$12,"Custom1#"&amp;$B$6,"Custom2#"&amp;$B$7,"Custom3#"&amp;$B$8,"Custom4#"&amp;$B$9,"Entity#"&amp;$B52,"Account#"&amp;$K$15)+[2]!HsGetValue("FCC","Scenario#"&amp;$B$2,"Years#"&amp;$B$4,"Period#"&amp;$B$3,"View#"&amp;$B$10,"Consolidation#"&amp;$B$13,"Data Source#"&amp;$B$11,"Intercompany#"&amp;$B$14,"Movement#"&amp;$B$12,"Custom1#"&amp;$B$6,"Custom2#"&amp;$B$7,"Custom3#"&amp;$B$8,"Custom4#"&amp;$B$9,"Entity#"&amp;$B52,"Account#"&amp;$K$16)+[2]!HsGetValue("FCC","Scenario#"&amp;$B$2,"Years#"&amp;$B$4,"Period#"&amp;$B$3,"View#"&amp;$B$10,"Consolidation#"&amp;$B$13,"Data Source#"&amp;$B$11,"Intercompany#"&amp;$B$14,"Movement#"&amp;$B$12,"Custom1#"&amp;$B$6,"Custom2#"&amp;$B$7,"Custom3#"&amp;$B$8,"Custom4#"&amp;$B$9,"Entity#"&amp;$B52,"Account#"&amp;$K$17)+[2]!HsGetValue("FCC","Scenario#"&amp;$B$2,"Years#"&amp;$B$4,"Period#"&amp;$B$3,"View#"&amp;$B$10,"Consolidation#"&amp;$B$13,"Data Source#"&amp;$B$11,"Intercompany#"&amp;$B$14,"Movement#"&amp;$B$12,"Custom1#"&amp;$B$6,"Custom2#"&amp;$B$7,"Custom3#"&amp;$B$8,"Custom4#"&amp;$B$9,"Entity#"&amp;$B52,"Account#"&amp;$K$18)),2)</f>
        <v>0</v>
      </c>
      <c r="L52" s="133">
        <f>ROUND(([2]!HsGetValue("FCC","Scenario#"&amp;$B$2,"Years#"&amp;$B$4,"Period#"&amp;$B$3,"View#"&amp;$B$10,"Consolidation#"&amp;$B$13,"Data Source#"&amp;$B$11,"Intercompany#"&amp;$B$14,"Movement#"&amp;$B$12,"Custom1#"&amp;$B$6,"Custom2#"&amp;$B$7,"Custom3#"&amp;$B$8,"Custom4#"&amp;$B$9,"Entity#"&amp;$B52,"Account#"&amp;$L$15)+[2]!HsGetValue("FCC","Scenario#"&amp;$B$2,"Years#"&amp;$B$4,"Period#"&amp;$B$3,"View#"&amp;$B$10,"Consolidation#"&amp;$B$13,"Data Source#"&amp;$B$11,"Intercompany#"&amp;$B$14,"Movement#"&amp;$B$12,"Custom1#"&amp;$B$6,"Custom2#"&amp;$B$7,"Custom3#"&amp;$B$8,"Custom4#"&amp;$B$9,"Entity#"&amp;$B52,"Account#"&amp;$L$16)),2)</f>
        <v>0</v>
      </c>
      <c r="M52" s="231">
        <f>ROUND(([2]!HsGetValue("FCC","Scenario#"&amp;$B$2,"Years#"&amp;$B$4,"Period#"&amp;$B$3,"View#"&amp;$B$10,"Consolidation#"&amp;$B$13,"Data Source#"&amp;$B$11,"Intercompany#"&amp;$B$14,"Movement#"&amp;$B$12,"Custom1#"&amp;$B$6,"Custom2#"&amp;$B$7,"Custom3#"&amp;$B$8,"Custom4#"&amp;$B$9,"Entity#"&amp;$B52,"Account#"&amp;$M$15)+[2]!HsGetValue("FCC","Scenario#"&amp;$B$2,"Years#"&amp;$B$4,"Period#"&amp;$B$3,"View#"&amp;$B$10,"Consolidation#"&amp;$B$13,"Data Source#"&amp;$B$11,"Intercompany#"&amp;$B$14,"Movement#"&amp;$B$12,"Custom1#"&amp;$B$6,"Custom2#"&amp;$B$7,"Custom3#"&amp;$B$8,"Custom4#"&amp;$B$9,"Entity#"&amp;$B52,"Account#"&amp;$M$16)+[2]!HsGetValue("FCC","Scenario#"&amp;$B$2,"Years#"&amp;$B$4,"Period#"&amp;$B$3,"View#"&amp;$B$10,"Consolidation#"&amp;$B$13,"Data Source#"&amp;$B$11,"Intercompany#"&amp;$B$14,"Movement#"&amp;$B$12,"Custom1#"&amp;$B$6,"Custom2#"&amp;$B$7,"Custom3#"&amp;$B$8,"Custom4#"&amp;$B$9,"Entity#"&amp;$B52,"Account#"&amp;$M$17)),2)</f>
        <v>0</v>
      </c>
      <c r="N52" s="133">
        <f>ROUND(([2]!HsGetValue("FCC","Scenario#"&amp;$B$2,"Years#"&amp;$B$4,"Period#"&amp;$B$3,"View#"&amp;$B$10,"Consolidation#"&amp;$B$13,"Data Source#"&amp;$B$11,"Intercompany#"&amp;$B$14,"Movement#"&amp;$B$12,"Custom1#"&amp;$B$6,"Custom2#"&amp;$B$7,"Custom3#"&amp;$B$8,"Custom4#"&amp;$B$9,"Entity#"&amp;$B52,"Account#"&amp;$N$15)+[2]!HsGetValue("FCC","Scenario#"&amp;$B$2,"Years#"&amp;$B$4,"Period#"&amp;$B$3,"View#"&amp;$B$10,"Consolidation#"&amp;$B$13,"Data Source#"&amp;$B$11,"Intercompany#"&amp;$B$14,"Movement#"&amp;$B$12,"Custom1#"&amp;$B$6,"Custom2#"&amp;$B$7,"Custom3#"&amp;$B$8,"Custom4#"&amp;$B$9,"Entity#"&amp;$B52,"Account#"&amp;$N$16)),2)</f>
        <v>0</v>
      </c>
      <c r="O52" s="133">
        <f>ROUND(([2]!HsGetValue("FCC","Scenario#"&amp;$B$2,"Years#"&amp;$B$4,"Period#"&amp;$B$3,"View#"&amp;$B$10,"Consolidation#"&amp;$B$13,"Data Source#"&amp;$B$11,"Intercompany#"&amp;$B$14,"Movement#"&amp;$B$12,"Custom1#"&amp;$B$6,"Custom2#"&amp;$B$7,"Custom3#"&amp;$B$8,"Custom4#"&amp;$B$9,"Entity#"&amp;$B52,"Account#"&amp;$O$15)+[2]!HsGetValue("FCC","Scenario#"&amp;$B$2,"Years#"&amp;$B$4,"Period#"&amp;$B$3,"View#"&amp;$B$10,"Consolidation#"&amp;$B$13,"Data Source#"&amp;$B$11,"Intercompany#"&amp;$B$14,"Movement#"&amp;$B$12,"Custom1#"&amp;$B$6,"Custom2#"&amp;$B$7,"Custom3#"&amp;$B$8,"Custom4#"&amp;$B$9,"Entity#"&amp;$B52,"Account#"&amp;$O$16)),2)</f>
        <v>0</v>
      </c>
      <c r="P52" s="133">
        <f>ROUND(([2]!HsGetValue("FCC","Scenario#"&amp;$B$2,"Years#"&amp;$B$4,"Period#"&amp;$B$3,"View#"&amp;$B$10,"Consolidation#"&amp;$B$13,"Data Source#"&amp;$B$11,"Intercompany#"&amp;$B$14,"Movement#"&amp;$B$12,"Custom1#"&amp;$B$6,"Custom2#"&amp;$B$7,"Custom3#"&amp;$B$8,"Custom4#"&amp;$B$9,"Entity#"&amp;$B52,"Account#"&amp;$P$15)+[2]!HsGetValue("FCC","Scenario#"&amp;$B$2,"Years#"&amp;$B$4,"Period#"&amp;$B$3,"View#"&amp;$B$10,"Consolidation#"&amp;$B$13,"Data Source#"&amp;$B$11,"Intercompany#"&amp;$B$14,"Movement#"&amp;$B$12,"Custom1#"&amp;$B$6,"Custom2#"&amp;$B$7,"Custom3#"&amp;$B$8,"Custom4#"&amp;$B$9,"Entity#"&amp;$B52,"Account#"&amp;$P$16)),2)</f>
        <v>0</v>
      </c>
      <c r="Q52" s="133">
        <f>ROUND(([2]!HsGetValue("FCC","Scenario#"&amp;$B$2,"Years#"&amp;$B$4,"Period#"&amp;$B$3,"View#"&amp;$B$10,"Consolidation#"&amp;$B$13,"Data Source#"&amp;$B$11,"Intercompany#"&amp;$B$14,"Movement#"&amp;$B$12,"Custom1#"&amp;$B$6,"Custom2#"&amp;$B$7,"Custom3#"&amp;$B$8,"Custom4#"&amp;$B$9,"Entity#"&amp;$B52,"Account#"&amp;$Q$15)),2)</f>
        <v>0</v>
      </c>
      <c r="R52" s="133">
        <f>ROUND(([2]!HsGetValue("FCC","Scenario#"&amp;$B$2,"Years#"&amp;$B$4,"Period#"&amp;$B$3,"View#"&amp;$B$10,"Consolidation#"&amp;$B$13,"Data Source#"&amp;$B$11,"Intercompany#"&amp;$B$14,"Movement#"&amp;$B$12,"Custom1#"&amp;$B$6,"Custom2#"&amp;$B$7,"Custom3#"&amp;$B$8,"Custom4#"&amp;$B$9,"Entity#"&amp;$B52,"Account#"&amp;$R$15)),2)</f>
        <v>0</v>
      </c>
      <c r="S52" s="133">
        <f>ROUND(([2]!HsGetValue("FCC","Scenario#"&amp;$B$2,"Years#"&amp;$B$4,"Period#"&amp;$B$3,"View#"&amp;$B$10,"Consolidation#"&amp;$B$13,"Data Source#"&amp;$B$11,"Intercompany#"&amp;$B$14,"Movement#"&amp;$B$12,"Custom1#"&amp;$B$6,"Custom2#"&amp;$B$7,"Custom3#"&amp;$B$8,"Custom4#"&amp;$B$9,"Entity#"&amp;$B52,"Account#"&amp;$S$15)),2)</f>
        <v>0</v>
      </c>
      <c r="T52" s="133"/>
      <c r="U52" s="133">
        <f>ROUND(([2]!HsGetValue("FCC","Scenario#"&amp;$B$2,"Years#"&amp;$B$4,"Period#"&amp;$B$3,"View#"&amp;$B$10,"Consolidation#"&amp;$B$13,"Data Source#"&amp;$B$11,"Intercompany#"&amp;$B$14,"Movement#"&amp;$B$12,"Custom1#"&amp;$B$6,"Custom2#"&amp;$B$7,"Custom3#"&amp;$B$8,"Custom4#"&amp;$B$9,"Entity#"&amp;$B52,"Account#"&amp;$U$15)),2)</f>
        <v>0</v>
      </c>
      <c r="V52" s="133">
        <f>ROUND(([2]!HsGetValue("FCC","Scenario#"&amp;$B$2,"Years#"&amp;$B$4,"Period#"&amp;$B$3,"View#"&amp;$B$10,"Consolidation#"&amp;$B$13,"Data Source#"&amp;$B$11,"Intercompany#"&amp;$B$14,"Movement#"&amp;$B$12,"Custom1#"&amp;$B$6,"Custom2#"&amp;$B$7,"Custom3#"&amp;$B$8,"Custom4#"&amp;$B$9,"Entity#"&amp;$B52,"Account#"&amp;$V$15)),2)</f>
        <v>0</v>
      </c>
      <c r="W52" s="133">
        <f>ROUND(([2]!HsGetValue("FCC","Scenario#"&amp;$B$2,"Years#"&amp;$B$4,"Period#"&amp;$B$3,"View#"&amp;$B$10,"Consolidation#"&amp;$B$13,"Data Source#"&amp;$B$11,"Intercompany#"&amp;$B$14,"Movement#"&amp;$B$12,"Custom1#"&amp;$B$6,"Custom2#"&amp;$B$7,"Custom3#"&amp;$B$8,"Custom4#"&amp;$B$9,"Entity#"&amp;$B52,"Account#"&amp;$W$15)+[2]!HsGetValue("FCC","Scenario#"&amp;$B$2,"Years#"&amp;$B$4,"Period#"&amp;$B$3,"View#"&amp;$B$10,"Consolidation#"&amp;$B$13,"Data Source#"&amp;$B$11,"Intercompany#"&amp;$B$14,"Movement#"&amp;$B$12,"Custom1#"&amp;$B$6,"Custom2#"&amp;$B$7,"Custom3#"&amp;$B$8,"Custom4#"&amp;$B$9,"Entity#"&amp;$B52,"Account#"&amp;$W$16)),2)</f>
        <v>0</v>
      </c>
    </row>
    <row r="53" spans="1:23">
      <c r="A53" s="132" t="s">
        <v>420</v>
      </c>
      <c r="B53" s="132" t="s">
        <v>319</v>
      </c>
      <c r="C53" s="33">
        <v>47000</v>
      </c>
      <c r="D53" s="33" t="s">
        <v>158</v>
      </c>
      <c r="E53" t="s">
        <v>77</v>
      </c>
      <c r="F53" s="229">
        <f t="shared" si="0"/>
        <v>1045608.68</v>
      </c>
      <c r="G53" s="147" t="s">
        <v>736</v>
      </c>
      <c r="H53" s="133">
        <f>ROUND(([2]!HsGetValue("FCC","Scenario#"&amp;$B$2,"Years#"&amp;$B$4,"Period#"&amp;$B$3,"View#"&amp;$B$10,"Consolidation#"&amp;$B$13,"Data Source#"&amp;$B$11,"Intercompany#"&amp;$B$14,"Movement#"&amp;$B$12,"Custom1#"&amp;$B$6,"Custom2#"&amp;$B$7,"Custom3#"&amp;$B$8,"Custom4#"&amp;$B$9,"Entity#"&amp;$B53,"Account#"&amp;$H$15)+[2]!HsGetValue("FCC","Scenario#"&amp;$B$2,"Years#"&amp;$B$4,"Period#"&amp;$B$3,"View#"&amp;$B$10,"Consolidation#"&amp;$B$13,"Data Source#"&amp;$B$11,"Intercompany#"&amp;$B$14,"Movement#"&amp;$B$12,"Custom1#"&amp;$B$6,"Custom2#"&amp;$B$7,"Custom3#"&amp;$B$8,"Custom4#"&amp;$B$9,"Entity#"&amp;$B53,"Account#"&amp;$H$16)),2)</f>
        <v>1045608.68</v>
      </c>
      <c r="I53" s="133">
        <f>ROUND(([2]!HsGetValue("FCC","Scenario#"&amp;$B$2,"Years#"&amp;$B$4,"Period#"&amp;$B$3,"View#"&amp;$B$10,"Consolidation#"&amp;$B$13,"Data Source#"&amp;$B$11,"Intercompany#"&amp;$B$14,"Movement#"&amp;$B$12,"Custom1#"&amp;$B$6,"Custom2#"&amp;$B$7,"Custom3#"&amp;$B$8,"Custom4#"&amp;$B$9,"Entity#"&amp;$B53,"Account#"&amp;$I$15)+[2]!HsGetValue("FCC","Scenario#"&amp;$B$2,"Years#"&amp;$B$4,"Period#"&amp;$B$3,"View#"&amp;$B$10,"Consolidation#"&amp;$B$13,"Data Source#"&amp;$B$11,"Intercompany#"&amp;$B$14,"Movement#"&amp;$B$12,"Custom1#"&amp;$B$6,"Custom2#"&amp;$B$7,"Custom3#"&amp;$B$8,"Custom4#"&amp;$B$9,"Entity#"&amp;$B53,"Account#"&amp;$I$16)+[2]!HsGetValue("FCC","Scenario#"&amp;$B$2,"Years#"&amp;$B$4,"Period#"&amp;$B$3,"View#"&amp;$B$10,"Consolidation#"&amp;$B$13,"Data Source#"&amp;$B$11,"Intercompany#"&amp;$B$14,"Movement#"&amp;$B$12,"Custom1#"&amp;$B$6,"Custom2#"&amp;$B$7,"Custom3#"&amp;$B$8,"Custom4#"&amp;$B$9,"Entity#"&amp;$B53,"Account#"&amp;$I$17)),2)</f>
        <v>0</v>
      </c>
      <c r="J53" s="34">
        <f>ROUND(([2]!HsGetValue("FCC","Scenario#"&amp;$B$2,"Years#"&amp;$B$4,"Period#"&amp;$B$3,"View#"&amp;$B$10,"Consolidation#"&amp;$B$13,"Data Source#"&amp;$B$11,"Intercompany#"&amp;$B$14,"Movement#"&amp;$B$12,"Custom1#"&amp;$B$6,"Custom2#"&amp;$B$7,"Custom3#"&amp;$B$8,"Custom4#"&amp;$B$9,"Entity#"&amp;$B53,"Account#"&amp;$J$15)+[2]!HsGetValue("FCC","Scenario#"&amp;$B$2,"Years#"&amp;$B$4,"Period#"&amp;$B$3,"View#"&amp;$B$10,"Consolidation#"&amp;$B$13,"Data Source#"&amp;$B$11,"Intercompany#"&amp;$B$14,"Movement#"&amp;$B$12,"Custom1#"&amp;$B$6,"Custom2#"&amp;$B$7,"Custom3#"&amp;$B$8,"Custom4#"&amp;$B$9,"Entity#"&amp;$B53,"Account#"&amp;$J$16)),2)</f>
        <v>0</v>
      </c>
      <c r="K53" s="133">
        <f>ROUND(([2]!HsGetValue("FCC","Scenario#"&amp;$B$2,"Years#"&amp;$B$4,"Period#"&amp;$B$3,"View#"&amp;$B$10,"Consolidation#"&amp;$B$13,"Data Source#"&amp;$B$11,"Intercompany#"&amp;$B$14,"Movement#"&amp;$B$12,"Custom1#"&amp;$B$6,"Custom2#"&amp;$B$7,"Custom3#"&amp;$B$8,"Custom4#"&amp;$B$9,"Entity#"&amp;$B53,"Account#"&amp;$K$15)+[2]!HsGetValue("FCC","Scenario#"&amp;$B$2,"Years#"&amp;$B$4,"Period#"&amp;$B$3,"View#"&amp;$B$10,"Consolidation#"&amp;$B$13,"Data Source#"&amp;$B$11,"Intercompany#"&amp;$B$14,"Movement#"&amp;$B$12,"Custom1#"&amp;$B$6,"Custom2#"&amp;$B$7,"Custom3#"&amp;$B$8,"Custom4#"&amp;$B$9,"Entity#"&amp;$B53,"Account#"&amp;$K$16)+[2]!HsGetValue("FCC","Scenario#"&amp;$B$2,"Years#"&amp;$B$4,"Period#"&amp;$B$3,"View#"&amp;$B$10,"Consolidation#"&amp;$B$13,"Data Source#"&amp;$B$11,"Intercompany#"&amp;$B$14,"Movement#"&amp;$B$12,"Custom1#"&amp;$B$6,"Custom2#"&amp;$B$7,"Custom3#"&amp;$B$8,"Custom4#"&amp;$B$9,"Entity#"&amp;$B53,"Account#"&amp;$K$17)+[2]!HsGetValue("FCC","Scenario#"&amp;$B$2,"Years#"&amp;$B$4,"Period#"&amp;$B$3,"View#"&amp;$B$10,"Consolidation#"&amp;$B$13,"Data Source#"&amp;$B$11,"Intercompany#"&amp;$B$14,"Movement#"&amp;$B$12,"Custom1#"&amp;$B$6,"Custom2#"&amp;$B$7,"Custom3#"&amp;$B$8,"Custom4#"&amp;$B$9,"Entity#"&amp;$B53,"Account#"&amp;$K$18)),2)</f>
        <v>0</v>
      </c>
      <c r="L53" s="133">
        <f>ROUND(([2]!HsGetValue("FCC","Scenario#"&amp;$B$2,"Years#"&amp;$B$4,"Period#"&amp;$B$3,"View#"&amp;$B$10,"Consolidation#"&amp;$B$13,"Data Source#"&amp;$B$11,"Intercompany#"&amp;$B$14,"Movement#"&amp;$B$12,"Custom1#"&amp;$B$6,"Custom2#"&amp;$B$7,"Custom3#"&amp;$B$8,"Custom4#"&amp;$B$9,"Entity#"&amp;$B53,"Account#"&amp;$L$15)+[2]!HsGetValue("FCC","Scenario#"&amp;$B$2,"Years#"&amp;$B$4,"Period#"&amp;$B$3,"View#"&amp;$B$10,"Consolidation#"&amp;$B$13,"Data Source#"&amp;$B$11,"Intercompany#"&amp;$B$14,"Movement#"&amp;$B$12,"Custom1#"&amp;$B$6,"Custom2#"&amp;$B$7,"Custom3#"&amp;$B$8,"Custom4#"&amp;$B$9,"Entity#"&amp;$B53,"Account#"&amp;$L$16)),2)</f>
        <v>0</v>
      </c>
      <c r="M53" s="231">
        <f>ROUND(([2]!HsGetValue("FCC","Scenario#"&amp;$B$2,"Years#"&amp;$B$4,"Period#"&amp;$B$3,"View#"&amp;$B$10,"Consolidation#"&amp;$B$13,"Data Source#"&amp;$B$11,"Intercompany#"&amp;$B$14,"Movement#"&amp;$B$12,"Custom1#"&amp;$B$6,"Custom2#"&amp;$B$7,"Custom3#"&amp;$B$8,"Custom4#"&amp;$B$9,"Entity#"&amp;$B53,"Account#"&amp;$M$15)+[2]!HsGetValue("FCC","Scenario#"&amp;$B$2,"Years#"&amp;$B$4,"Period#"&amp;$B$3,"View#"&amp;$B$10,"Consolidation#"&amp;$B$13,"Data Source#"&amp;$B$11,"Intercompany#"&amp;$B$14,"Movement#"&amp;$B$12,"Custom1#"&amp;$B$6,"Custom2#"&amp;$B$7,"Custom3#"&amp;$B$8,"Custom4#"&amp;$B$9,"Entity#"&amp;$B53,"Account#"&amp;$M$16)+[2]!HsGetValue("FCC","Scenario#"&amp;$B$2,"Years#"&amp;$B$4,"Period#"&amp;$B$3,"View#"&amp;$B$10,"Consolidation#"&amp;$B$13,"Data Source#"&amp;$B$11,"Intercompany#"&amp;$B$14,"Movement#"&amp;$B$12,"Custom1#"&amp;$B$6,"Custom2#"&amp;$B$7,"Custom3#"&amp;$B$8,"Custom4#"&amp;$B$9,"Entity#"&amp;$B53,"Account#"&amp;$M$17)),2)</f>
        <v>0</v>
      </c>
      <c r="N53" s="133">
        <f>ROUND(([2]!HsGetValue("FCC","Scenario#"&amp;$B$2,"Years#"&amp;$B$4,"Period#"&amp;$B$3,"View#"&amp;$B$10,"Consolidation#"&amp;$B$13,"Data Source#"&amp;$B$11,"Intercompany#"&amp;$B$14,"Movement#"&amp;$B$12,"Custom1#"&amp;$B$6,"Custom2#"&amp;$B$7,"Custom3#"&amp;$B$8,"Custom4#"&amp;$B$9,"Entity#"&amp;$B53,"Account#"&amp;$N$15)+[2]!HsGetValue("FCC","Scenario#"&amp;$B$2,"Years#"&amp;$B$4,"Period#"&amp;$B$3,"View#"&amp;$B$10,"Consolidation#"&amp;$B$13,"Data Source#"&amp;$B$11,"Intercompany#"&amp;$B$14,"Movement#"&amp;$B$12,"Custom1#"&amp;$B$6,"Custom2#"&amp;$B$7,"Custom3#"&amp;$B$8,"Custom4#"&amp;$B$9,"Entity#"&amp;$B53,"Account#"&amp;$N$16)),2)</f>
        <v>0</v>
      </c>
      <c r="O53" s="133">
        <f>ROUND(([2]!HsGetValue("FCC","Scenario#"&amp;$B$2,"Years#"&amp;$B$4,"Period#"&amp;$B$3,"View#"&amp;$B$10,"Consolidation#"&amp;$B$13,"Data Source#"&amp;$B$11,"Intercompany#"&amp;$B$14,"Movement#"&amp;$B$12,"Custom1#"&amp;$B$6,"Custom2#"&amp;$B$7,"Custom3#"&amp;$B$8,"Custom4#"&amp;$B$9,"Entity#"&amp;$B53,"Account#"&amp;$O$15)+[2]!HsGetValue("FCC","Scenario#"&amp;$B$2,"Years#"&amp;$B$4,"Period#"&amp;$B$3,"View#"&amp;$B$10,"Consolidation#"&amp;$B$13,"Data Source#"&amp;$B$11,"Intercompany#"&amp;$B$14,"Movement#"&amp;$B$12,"Custom1#"&amp;$B$6,"Custom2#"&amp;$B$7,"Custom3#"&amp;$B$8,"Custom4#"&amp;$B$9,"Entity#"&amp;$B53,"Account#"&amp;$O$16)),2)</f>
        <v>0</v>
      </c>
      <c r="P53" s="133">
        <f>ROUND(([2]!HsGetValue("FCC","Scenario#"&amp;$B$2,"Years#"&amp;$B$4,"Period#"&amp;$B$3,"View#"&amp;$B$10,"Consolidation#"&amp;$B$13,"Data Source#"&amp;$B$11,"Intercompany#"&amp;$B$14,"Movement#"&amp;$B$12,"Custom1#"&amp;$B$6,"Custom2#"&amp;$B$7,"Custom3#"&amp;$B$8,"Custom4#"&amp;$B$9,"Entity#"&amp;$B53,"Account#"&amp;$P$15)+[2]!HsGetValue("FCC","Scenario#"&amp;$B$2,"Years#"&amp;$B$4,"Period#"&amp;$B$3,"View#"&amp;$B$10,"Consolidation#"&amp;$B$13,"Data Source#"&amp;$B$11,"Intercompany#"&amp;$B$14,"Movement#"&amp;$B$12,"Custom1#"&amp;$B$6,"Custom2#"&amp;$B$7,"Custom3#"&amp;$B$8,"Custom4#"&amp;$B$9,"Entity#"&amp;$B53,"Account#"&amp;$P$16)),2)</f>
        <v>0</v>
      </c>
      <c r="Q53" s="133">
        <f>ROUND(([2]!HsGetValue("FCC","Scenario#"&amp;$B$2,"Years#"&amp;$B$4,"Period#"&amp;$B$3,"View#"&amp;$B$10,"Consolidation#"&amp;$B$13,"Data Source#"&amp;$B$11,"Intercompany#"&amp;$B$14,"Movement#"&amp;$B$12,"Custom1#"&amp;$B$6,"Custom2#"&amp;$B$7,"Custom3#"&amp;$B$8,"Custom4#"&amp;$B$9,"Entity#"&amp;$B53,"Account#"&amp;$Q$15)),2)</f>
        <v>0</v>
      </c>
      <c r="R53" s="133">
        <f>ROUND(([2]!HsGetValue("FCC","Scenario#"&amp;$B$2,"Years#"&amp;$B$4,"Period#"&amp;$B$3,"View#"&amp;$B$10,"Consolidation#"&amp;$B$13,"Data Source#"&amp;$B$11,"Intercompany#"&amp;$B$14,"Movement#"&amp;$B$12,"Custom1#"&amp;$B$6,"Custom2#"&amp;$B$7,"Custom3#"&amp;$B$8,"Custom4#"&amp;$B$9,"Entity#"&amp;$B53,"Account#"&amp;$R$15)),2)</f>
        <v>0</v>
      </c>
      <c r="S53" s="133">
        <f>ROUND(([2]!HsGetValue("FCC","Scenario#"&amp;$B$2,"Years#"&amp;$B$4,"Period#"&amp;$B$3,"View#"&amp;$B$10,"Consolidation#"&amp;$B$13,"Data Source#"&amp;$B$11,"Intercompany#"&amp;$B$14,"Movement#"&amp;$B$12,"Custom1#"&amp;$B$6,"Custom2#"&amp;$B$7,"Custom3#"&amp;$B$8,"Custom4#"&amp;$B$9,"Entity#"&amp;$B53,"Account#"&amp;$S$15)),2)</f>
        <v>0</v>
      </c>
      <c r="T53" s="133"/>
      <c r="U53" s="133">
        <f>ROUND(([2]!HsGetValue("FCC","Scenario#"&amp;$B$2,"Years#"&amp;$B$4,"Period#"&amp;$B$3,"View#"&amp;$B$10,"Consolidation#"&amp;$B$13,"Data Source#"&amp;$B$11,"Intercompany#"&amp;$B$14,"Movement#"&amp;$B$12,"Custom1#"&amp;$B$6,"Custom2#"&amp;$B$7,"Custom3#"&amp;$B$8,"Custom4#"&amp;$B$9,"Entity#"&amp;$B53,"Account#"&amp;$U$15)),2)</f>
        <v>0</v>
      </c>
      <c r="V53" s="133">
        <f>ROUND(([2]!HsGetValue("FCC","Scenario#"&amp;$B$2,"Years#"&amp;$B$4,"Period#"&amp;$B$3,"View#"&amp;$B$10,"Consolidation#"&amp;$B$13,"Data Source#"&amp;$B$11,"Intercompany#"&amp;$B$14,"Movement#"&amp;$B$12,"Custom1#"&amp;$B$6,"Custom2#"&amp;$B$7,"Custom3#"&amp;$B$8,"Custom4#"&amp;$B$9,"Entity#"&amp;$B53,"Account#"&amp;$V$15)),2)</f>
        <v>0</v>
      </c>
      <c r="W53" s="133">
        <f>ROUND(([2]!HsGetValue("FCC","Scenario#"&amp;$B$2,"Years#"&amp;$B$4,"Period#"&amp;$B$3,"View#"&amp;$B$10,"Consolidation#"&amp;$B$13,"Data Source#"&amp;$B$11,"Intercompany#"&amp;$B$14,"Movement#"&amp;$B$12,"Custom1#"&amp;$B$6,"Custom2#"&amp;$B$7,"Custom3#"&amp;$B$8,"Custom4#"&amp;$B$9,"Entity#"&amp;$B53,"Account#"&amp;$W$15)+[2]!HsGetValue("FCC","Scenario#"&amp;$B$2,"Years#"&amp;$B$4,"Period#"&amp;$B$3,"View#"&amp;$B$10,"Consolidation#"&amp;$B$13,"Data Source#"&amp;$B$11,"Intercompany#"&amp;$B$14,"Movement#"&amp;$B$12,"Custom1#"&amp;$B$6,"Custom2#"&amp;$B$7,"Custom3#"&amp;$B$8,"Custom4#"&amp;$B$9,"Entity#"&amp;$B53,"Account#"&amp;$W$16)),2)</f>
        <v>0</v>
      </c>
    </row>
    <row r="54" spans="1:23">
      <c r="A54" s="132" t="s">
        <v>420</v>
      </c>
      <c r="B54" s="132" t="s">
        <v>320</v>
      </c>
      <c r="C54" s="33">
        <v>47100</v>
      </c>
      <c r="D54" s="33" t="s">
        <v>158</v>
      </c>
      <c r="E54" t="s">
        <v>78</v>
      </c>
      <c r="F54" s="229">
        <f t="shared" si="0"/>
        <v>10894756.779999999</v>
      </c>
      <c r="G54" s="147" t="s">
        <v>736</v>
      </c>
      <c r="H54" s="133">
        <f>ROUND(([2]!HsGetValue("FCC","Scenario#"&amp;$B$2,"Years#"&amp;$B$4,"Period#"&amp;$B$3,"View#"&amp;$B$10,"Consolidation#"&amp;$B$13,"Data Source#"&amp;$B$11,"Intercompany#"&amp;$B$14,"Movement#"&amp;$B$12,"Custom1#"&amp;$B$6,"Custom2#"&amp;$B$7,"Custom3#"&amp;$B$8,"Custom4#"&amp;$B$9,"Entity#"&amp;$B54,"Account#"&amp;$H$15)+[2]!HsGetValue("FCC","Scenario#"&amp;$B$2,"Years#"&amp;$B$4,"Period#"&amp;$B$3,"View#"&amp;$B$10,"Consolidation#"&amp;$B$13,"Data Source#"&amp;$B$11,"Intercompany#"&amp;$B$14,"Movement#"&amp;$B$12,"Custom1#"&amp;$B$6,"Custom2#"&amp;$B$7,"Custom3#"&amp;$B$8,"Custom4#"&amp;$B$9,"Entity#"&amp;$B54,"Account#"&amp;$H$16)),2)</f>
        <v>10894756.779999999</v>
      </c>
      <c r="I54" s="133">
        <f>ROUND(([2]!HsGetValue("FCC","Scenario#"&amp;$B$2,"Years#"&amp;$B$4,"Period#"&amp;$B$3,"View#"&amp;$B$10,"Consolidation#"&amp;$B$13,"Data Source#"&amp;$B$11,"Intercompany#"&amp;$B$14,"Movement#"&amp;$B$12,"Custom1#"&amp;$B$6,"Custom2#"&amp;$B$7,"Custom3#"&amp;$B$8,"Custom4#"&amp;$B$9,"Entity#"&amp;$B54,"Account#"&amp;$I$15)+[2]!HsGetValue("FCC","Scenario#"&amp;$B$2,"Years#"&amp;$B$4,"Period#"&amp;$B$3,"View#"&amp;$B$10,"Consolidation#"&amp;$B$13,"Data Source#"&amp;$B$11,"Intercompany#"&amp;$B$14,"Movement#"&amp;$B$12,"Custom1#"&amp;$B$6,"Custom2#"&amp;$B$7,"Custom3#"&amp;$B$8,"Custom4#"&amp;$B$9,"Entity#"&amp;$B54,"Account#"&amp;$I$16)+[2]!HsGetValue("FCC","Scenario#"&amp;$B$2,"Years#"&amp;$B$4,"Period#"&amp;$B$3,"View#"&amp;$B$10,"Consolidation#"&amp;$B$13,"Data Source#"&amp;$B$11,"Intercompany#"&amp;$B$14,"Movement#"&amp;$B$12,"Custom1#"&amp;$B$6,"Custom2#"&amp;$B$7,"Custom3#"&amp;$B$8,"Custom4#"&amp;$B$9,"Entity#"&amp;$B54,"Account#"&amp;$I$17)),2)</f>
        <v>0</v>
      </c>
      <c r="J54" s="34">
        <f>ROUND(([2]!HsGetValue("FCC","Scenario#"&amp;$B$2,"Years#"&amp;$B$4,"Period#"&amp;$B$3,"View#"&amp;$B$10,"Consolidation#"&amp;$B$13,"Data Source#"&amp;$B$11,"Intercompany#"&amp;$B$14,"Movement#"&amp;$B$12,"Custom1#"&amp;$B$6,"Custom2#"&amp;$B$7,"Custom3#"&amp;$B$8,"Custom4#"&amp;$B$9,"Entity#"&amp;$B54,"Account#"&amp;$J$15)+[2]!HsGetValue("FCC","Scenario#"&amp;$B$2,"Years#"&amp;$B$4,"Period#"&amp;$B$3,"View#"&amp;$B$10,"Consolidation#"&amp;$B$13,"Data Source#"&amp;$B$11,"Intercompany#"&amp;$B$14,"Movement#"&amp;$B$12,"Custom1#"&amp;$B$6,"Custom2#"&amp;$B$7,"Custom3#"&amp;$B$8,"Custom4#"&amp;$B$9,"Entity#"&amp;$B54,"Account#"&amp;$J$16)),2)</f>
        <v>0</v>
      </c>
      <c r="K54" s="133">
        <f>ROUND(([2]!HsGetValue("FCC","Scenario#"&amp;$B$2,"Years#"&amp;$B$4,"Period#"&amp;$B$3,"View#"&amp;$B$10,"Consolidation#"&amp;$B$13,"Data Source#"&amp;$B$11,"Intercompany#"&amp;$B$14,"Movement#"&amp;$B$12,"Custom1#"&amp;$B$6,"Custom2#"&amp;$B$7,"Custom3#"&amp;$B$8,"Custom4#"&amp;$B$9,"Entity#"&amp;$B54,"Account#"&amp;$K$15)+[2]!HsGetValue("FCC","Scenario#"&amp;$B$2,"Years#"&amp;$B$4,"Period#"&amp;$B$3,"View#"&amp;$B$10,"Consolidation#"&amp;$B$13,"Data Source#"&amp;$B$11,"Intercompany#"&amp;$B$14,"Movement#"&amp;$B$12,"Custom1#"&amp;$B$6,"Custom2#"&amp;$B$7,"Custom3#"&amp;$B$8,"Custom4#"&amp;$B$9,"Entity#"&amp;$B54,"Account#"&amp;$K$16)+[2]!HsGetValue("FCC","Scenario#"&amp;$B$2,"Years#"&amp;$B$4,"Period#"&amp;$B$3,"View#"&amp;$B$10,"Consolidation#"&amp;$B$13,"Data Source#"&amp;$B$11,"Intercompany#"&amp;$B$14,"Movement#"&amp;$B$12,"Custom1#"&amp;$B$6,"Custom2#"&amp;$B$7,"Custom3#"&amp;$B$8,"Custom4#"&amp;$B$9,"Entity#"&amp;$B54,"Account#"&amp;$K$17)+[2]!HsGetValue("FCC","Scenario#"&amp;$B$2,"Years#"&amp;$B$4,"Period#"&amp;$B$3,"View#"&amp;$B$10,"Consolidation#"&amp;$B$13,"Data Source#"&amp;$B$11,"Intercompany#"&amp;$B$14,"Movement#"&amp;$B$12,"Custom1#"&amp;$B$6,"Custom2#"&amp;$B$7,"Custom3#"&amp;$B$8,"Custom4#"&amp;$B$9,"Entity#"&amp;$B54,"Account#"&amp;$K$18)),2)</f>
        <v>0</v>
      </c>
      <c r="L54" s="133">
        <f>ROUND(([2]!HsGetValue("FCC","Scenario#"&amp;$B$2,"Years#"&amp;$B$4,"Period#"&amp;$B$3,"View#"&amp;$B$10,"Consolidation#"&amp;$B$13,"Data Source#"&amp;$B$11,"Intercompany#"&amp;$B$14,"Movement#"&amp;$B$12,"Custom1#"&amp;$B$6,"Custom2#"&amp;$B$7,"Custom3#"&amp;$B$8,"Custom4#"&amp;$B$9,"Entity#"&amp;$B54,"Account#"&amp;$L$15)+[2]!HsGetValue("FCC","Scenario#"&amp;$B$2,"Years#"&amp;$B$4,"Period#"&amp;$B$3,"View#"&amp;$B$10,"Consolidation#"&amp;$B$13,"Data Source#"&amp;$B$11,"Intercompany#"&amp;$B$14,"Movement#"&amp;$B$12,"Custom1#"&amp;$B$6,"Custom2#"&amp;$B$7,"Custom3#"&amp;$B$8,"Custom4#"&amp;$B$9,"Entity#"&amp;$B54,"Account#"&amp;$L$16)),2)</f>
        <v>0</v>
      </c>
      <c r="M54" s="231">
        <f>ROUND(([2]!HsGetValue("FCC","Scenario#"&amp;$B$2,"Years#"&amp;$B$4,"Period#"&amp;$B$3,"View#"&amp;$B$10,"Consolidation#"&amp;$B$13,"Data Source#"&amp;$B$11,"Intercompany#"&amp;$B$14,"Movement#"&amp;$B$12,"Custom1#"&amp;$B$6,"Custom2#"&amp;$B$7,"Custom3#"&amp;$B$8,"Custom4#"&amp;$B$9,"Entity#"&amp;$B54,"Account#"&amp;$M$15)+[2]!HsGetValue("FCC","Scenario#"&amp;$B$2,"Years#"&amp;$B$4,"Period#"&amp;$B$3,"View#"&amp;$B$10,"Consolidation#"&amp;$B$13,"Data Source#"&amp;$B$11,"Intercompany#"&amp;$B$14,"Movement#"&amp;$B$12,"Custom1#"&amp;$B$6,"Custom2#"&amp;$B$7,"Custom3#"&amp;$B$8,"Custom4#"&amp;$B$9,"Entity#"&amp;$B54,"Account#"&amp;$M$16)+[2]!HsGetValue("FCC","Scenario#"&amp;$B$2,"Years#"&amp;$B$4,"Period#"&amp;$B$3,"View#"&amp;$B$10,"Consolidation#"&amp;$B$13,"Data Source#"&amp;$B$11,"Intercompany#"&amp;$B$14,"Movement#"&amp;$B$12,"Custom1#"&amp;$B$6,"Custom2#"&amp;$B$7,"Custom3#"&amp;$B$8,"Custom4#"&amp;$B$9,"Entity#"&amp;$B54,"Account#"&amp;$M$17)),2)</f>
        <v>0</v>
      </c>
      <c r="N54" s="133">
        <f>ROUND(([2]!HsGetValue("FCC","Scenario#"&amp;$B$2,"Years#"&amp;$B$4,"Period#"&amp;$B$3,"View#"&amp;$B$10,"Consolidation#"&amp;$B$13,"Data Source#"&amp;$B$11,"Intercompany#"&amp;$B$14,"Movement#"&amp;$B$12,"Custom1#"&amp;$B$6,"Custom2#"&amp;$B$7,"Custom3#"&amp;$B$8,"Custom4#"&amp;$B$9,"Entity#"&amp;$B54,"Account#"&amp;$N$15)+[2]!HsGetValue("FCC","Scenario#"&amp;$B$2,"Years#"&amp;$B$4,"Period#"&amp;$B$3,"View#"&amp;$B$10,"Consolidation#"&amp;$B$13,"Data Source#"&amp;$B$11,"Intercompany#"&amp;$B$14,"Movement#"&amp;$B$12,"Custom1#"&amp;$B$6,"Custom2#"&amp;$B$7,"Custom3#"&amp;$B$8,"Custom4#"&amp;$B$9,"Entity#"&amp;$B54,"Account#"&amp;$N$16)),2)</f>
        <v>0</v>
      </c>
      <c r="O54" s="133">
        <f>ROUND(([2]!HsGetValue("FCC","Scenario#"&amp;$B$2,"Years#"&amp;$B$4,"Period#"&amp;$B$3,"View#"&amp;$B$10,"Consolidation#"&amp;$B$13,"Data Source#"&amp;$B$11,"Intercompany#"&amp;$B$14,"Movement#"&amp;$B$12,"Custom1#"&amp;$B$6,"Custom2#"&amp;$B$7,"Custom3#"&amp;$B$8,"Custom4#"&amp;$B$9,"Entity#"&amp;$B54,"Account#"&amp;$O$15)+[2]!HsGetValue("FCC","Scenario#"&amp;$B$2,"Years#"&amp;$B$4,"Period#"&amp;$B$3,"View#"&amp;$B$10,"Consolidation#"&amp;$B$13,"Data Source#"&amp;$B$11,"Intercompany#"&amp;$B$14,"Movement#"&amp;$B$12,"Custom1#"&amp;$B$6,"Custom2#"&amp;$B$7,"Custom3#"&amp;$B$8,"Custom4#"&amp;$B$9,"Entity#"&amp;$B54,"Account#"&amp;$O$16)),2)</f>
        <v>0</v>
      </c>
      <c r="P54" s="133">
        <f>ROUND(([2]!HsGetValue("FCC","Scenario#"&amp;$B$2,"Years#"&amp;$B$4,"Period#"&amp;$B$3,"View#"&amp;$B$10,"Consolidation#"&amp;$B$13,"Data Source#"&amp;$B$11,"Intercompany#"&amp;$B$14,"Movement#"&amp;$B$12,"Custom1#"&amp;$B$6,"Custom2#"&amp;$B$7,"Custom3#"&amp;$B$8,"Custom4#"&amp;$B$9,"Entity#"&amp;$B54,"Account#"&amp;$P$15)+[2]!HsGetValue("FCC","Scenario#"&amp;$B$2,"Years#"&amp;$B$4,"Period#"&amp;$B$3,"View#"&amp;$B$10,"Consolidation#"&amp;$B$13,"Data Source#"&amp;$B$11,"Intercompany#"&amp;$B$14,"Movement#"&amp;$B$12,"Custom1#"&amp;$B$6,"Custom2#"&amp;$B$7,"Custom3#"&amp;$B$8,"Custom4#"&amp;$B$9,"Entity#"&amp;$B54,"Account#"&amp;$P$16)),2)</f>
        <v>0</v>
      </c>
      <c r="Q54" s="133">
        <f>ROUND(([2]!HsGetValue("FCC","Scenario#"&amp;$B$2,"Years#"&amp;$B$4,"Period#"&amp;$B$3,"View#"&amp;$B$10,"Consolidation#"&amp;$B$13,"Data Source#"&amp;$B$11,"Intercompany#"&amp;$B$14,"Movement#"&amp;$B$12,"Custom1#"&amp;$B$6,"Custom2#"&amp;$B$7,"Custom3#"&amp;$B$8,"Custom4#"&amp;$B$9,"Entity#"&amp;$B54,"Account#"&amp;$Q$15)),2)</f>
        <v>0</v>
      </c>
      <c r="R54" s="133">
        <f>ROUND(([2]!HsGetValue("FCC","Scenario#"&amp;$B$2,"Years#"&amp;$B$4,"Period#"&amp;$B$3,"View#"&amp;$B$10,"Consolidation#"&amp;$B$13,"Data Source#"&amp;$B$11,"Intercompany#"&amp;$B$14,"Movement#"&amp;$B$12,"Custom1#"&amp;$B$6,"Custom2#"&amp;$B$7,"Custom3#"&amp;$B$8,"Custom4#"&amp;$B$9,"Entity#"&amp;$B54,"Account#"&amp;$R$15)),2)</f>
        <v>0</v>
      </c>
      <c r="S54" s="133">
        <f>ROUND(([2]!HsGetValue("FCC","Scenario#"&amp;$B$2,"Years#"&amp;$B$4,"Period#"&amp;$B$3,"View#"&amp;$B$10,"Consolidation#"&amp;$B$13,"Data Source#"&amp;$B$11,"Intercompany#"&amp;$B$14,"Movement#"&amp;$B$12,"Custom1#"&amp;$B$6,"Custom2#"&amp;$B$7,"Custom3#"&amp;$B$8,"Custom4#"&amp;$B$9,"Entity#"&amp;$B54,"Account#"&amp;$S$15)),2)</f>
        <v>0</v>
      </c>
      <c r="T54" s="133"/>
      <c r="U54" s="133">
        <f>ROUND(([2]!HsGetValue("FCC","Scenario#"&amp;$B$2,"Years#"&amp;$B$4,"Period#"&amp;$B$3,"View#"&amp;$B$10,"Consolidation#"&amp;$B$13,"Data Source#"&amp;$B$11,"Intercompany#"&amp;$B$14,"Movement#"&amp;$B$12,"Custom1#"&amp;$B$6,"Custom2#"&amp;$B$7,"Custom3#"&amp;$B$8,"Custom4#"&amp;$B$9,"Entity#"&amp;$B54,"Account#"&amp;$U$15)),2)</f>
        <v>0</v>
      </c>
      <c r="V54" s="133">
        <f>ROUND(([2]!HsGetValue("FCC","Scenario#"&amp;$B$2,"Years#"&amp;$B$4,"Period#"&amp;$B$3,"View#"&amp;$B$10,"Consolidation#"&amp;$B$13,"Data Source#"&amp;$B$11,"Intercompany#"&amp;$B$14,"Movement#"&amp;$B$12,"Custom1#"&amp;$B$6,"Custom2#"&amp;$B$7,"Custom3#"&amp;$B$8,"Custom4#"&amp;$B$9,"Entity#"&amp;$B54,"Account#"&amp;$V$15)),2)</f>
        <v>0</v>
      </c>
      <c r="W54" s="133">
        <f>ROUND(([2]!HsGetValue("FCC","Scenario#"&amp;$B$2,"Years#"&amp;$B$4,"Period#"&amp;$B$3,"View#"&amp;$B$10,"Consolidation#"&amp;$B$13,"Data Source#"&amp;$B$11,"Intercompany#"&amp;$B$14,"Movement#"&amp;$B$12,"Custom1#"&amp;$B$6,"Custom2#"&amp;$B$7,"Custom3#"&amp;$B$8,"Custom4#"&amp;$B$9,"Entity#"&amp;$B54,"Account#"&amp;$W$15)+[2]!HsGetValue("FCC","Scenario#"&amp;$B$2,"Years#"&amp;$B$4,"Period#"&amp;$B$3,"View#"&amp;$B$10,"Consolidation#"&amp;$B$13,"Data Source#"&amp;$B$11,"Intercompany#"&amp;$B$14,"Movement#"&amp;$B$12,"Custom1#"&amp;$B$6,"Custom2#"&amp;$B$7,"Custom3#"&amp;$B$8,"Custom4#"&amp;$B$9,"Entity#"&amp;$B54,"Account#"&amp;$W$16)),2)</f>
        <v>0</v>
      </c>
    </row>
    <row r="55" spans="1:23">
      <c r="A55" s="132" t="s">
        <v>420</v>
      </c>
      <c r="B55" s="132" t="s">
        <v>322</v>
      </c>
      <c r="C55" s="33">
        <v>47400</v>
      </c>
      <c r="D55" s="33" t="s">
        <v>158</v>
      </c>
      <c r="E55" t="s">
        <v>80</v>
      </c>
      <c r="F55" s="229">
        <f t="shared" si="0"/>
        <v>9020591.9800000004</v>
      </c>
      <c r="G55" s="147" t="s">
        <v>736</v>
      </c>
      <c r="H55" s="133">
        <f>ROUND(([2]!HsGetValue("FCC","Scenario#"&amp;$B$2,"Years#"&amp;$B$4,"Period#"&amp;$B$3,"View#"&amp;$B$10,"Consolidation#"&amp;$B$13,"Data Source#"&amp;$B$11,"Intercompany#"&amp;$B$14,"Movement#"&amp;$B$12,"Custom1#"&amp;$B$6,"Custom2#"&amp;$B$7,"Custom3#"&amp;$B$8,"Custom4#"&amp;$B$9,"Entity#"&amp;$B55,"Account#"&amp;$H$15)+[2]!HsGetValue("FCC","Scenario#"&amp;$B$2,"Years#"&amp;$B$4,"Period#"&amp;$B$3,"View#"&amp;$B$10,"Consolidation#"&amp;$B$13,"Data Source#"&amp;$B$11,"Intercompany#"&amp;$B$14,"Movement#"&amp;$B$12,"Custom1#"&amp;$B$6,"Custom2#"&amp;$B$7,"Custom3#"&amp;$B$8,"Custom4#"&amp;$B$9,"Entity#"&amp;$B55,"Account#"&amp;$H$16)),2)</f>
        <v>7612187</v>
      </c>
      <c r="I55" s="133">
        <f>ROUND(([2]!HsGetValue("FCC","Scenario#"&amp;$B$2,"Years#"&amp;$B$4,"Period#"&amp;$B$3,"View#"&amp;$B$10,"Consolidation#"&amp;$B$13,"Data Source#"&amp;$B$11,"Intercompany#"&amp;$B$14,"Movement#"&amp;$B$12,"Custom1#"&amp;$B$6,"Custom2#"&amp;$B$7,"Custom3#"&amp;$B$8,"Custom4#"&amp;$B$9,"Entity#"&amp;$B55,"Account#"&amp;$I$15)+[2]!HsGetValue("FCC","Scenario#"&amp;$B$2,"Years#"&amp;$B$4,"Period#"&amp;$B$3,"View#"&amp;$B$10,"Consolidation#"&amp;$B$13,"Data Source#"&amp;$B$11,"Intercompany#"&amp;$B$14,"Movement#"&amp;$B$12,"Custom1#"&amp;$B$6,"Custom2#"&amp;$B$7,"Custom3#"&amp;$B$8,"Custom4#"&amp;$B$9,"Entity#"&amp;$B55,"Account#"&amp;$I$16)+[2]!HsGetValue("FCC","Scenario#"&amp;$B$2,"Years#"&amp;$B$4,"Period#"&amp;$B$3,"View#"&amp;$B$10,"Consolidation#"&amp;$B$13,"Data Source#"&amp;$B$11,"Intercompany#"&amp;$B$14,"Movement#"&amp;$B$12,"Custom1#"&amp;$B$6,"Custom2#"&amp;$B$7,"Custom3#"&amp;$B$8,"Custom4#"&amp;$B$9,"Entity#"&amp;$B55,"Account#"&amp;$I$17)),2)</f>
        <v>0</v>
      </c>
      <c r="J55" s="34">
        <f>ROUND(([2]!HsGetValue("FCC","Scenario#"&amp;$B$2,"Years#"&amp;$B$4,"Period#"&amp;$B$3,"View#"&amp;$B$10,"Consolidation#"&amp;$B$13,"Data Source#"&amp;$B$11,"Intercompany#"&amp;$B$14,"Movement#"&amp;$B$12,"Custom1#"&amp;$B$6,"Custom2#"&amp;$B$7,"Custom3#"&amp;$B$8,"Custom4#"&amp;$B$9,"Entity#"&amp;$B55,"Account#"&amp;$J$15)+[2]!HsGetValue("FCC","Scenario#"&amp;$B$2,"Years#"&amp;$B$4,"Period#"&amp;$B$3,"View#"&amp;$B$10,"Consolidation#"&amp;$B$13,"Data Source#"&amp;$B$11,"Intercompany#"&amp;$B$14,"Movement#"&amp;$B$12,"Custom1#"&amp;$B$6,"Custom2#"&amp;$B$7,"Custom3#"&amp;$B$8,"Custom4#"&amp;$B$9,"Entity#"&amp;$B55,"Account#"&amp;$J$16)),2)</f>
        <v>0</v>
      </c>
      <c r="K55" s="133">
        <f>ROUND(([2]!HsGetValue("FCC","Scenario#"&amp;$B$2,"Years#"&amp;$B$4,"Period#"&amp;$B$3,"View#"&amp;$B$10,"Consolidation#"&amp;$B$13,"Data Source#"&amp;$B$11,"Intercompany#"&amp;$B$14,"Movement#"&amp;$B$12,"Custom1#"&amp;$B$6,"Custom2#"&amp;$B$7,"Custom3#"&amp;$B$8,"Custom4#"&amp;$B$9,"Entity#"&amp;$B55,"Account#"&amp;$K$15)+[2]!HsGetValue("FCC","Scenario#"&amp;$B$2,"Years#"&amp;$B$4,"Period#"&amp;$B$3,"View#"&amp;$B$10,"Consolidation#"&amp;$B$13,"Data Source#"&amp;$B$11,"Intercompany#"&amp;$B$14,"Movement#"&amp;$B$12,"Custom1#"&amp;$B$6,"Custom2#"&amp;$B$7,"Custom3#"&amp;$B$8,"Custom4#"&amp;$B$9,"Entity#"&amp;$B55,"Account#"&amp;$K$16)+[2]!HsGetValue("FCC","Scenario#"&amp;$B$2,"Years#"&amp;$B$4,"Period#"&amp;$B$3,"View#"&amp;$B$10,"Consolidation#"&amp;$B$13,"Data Source#"&amp;$B$11,"Intercompany#"&amp;$B$14,"Movement#"&amp;$B$12,"Custom1#"&amp;$B$6,"Custom2#"&amp;$B$7,"Custom3#"&amp;$B$8,"Custom4#"&amp;$B$9,"Entity#"&amp;$B55,"Account#"&amp;$K$17)+[2]!HsGetValue("FCC","Scenario#"&amp;$B$2,"Years#"&amp;$B$4,"Period#"&amp;$B$3,"View#"&amp;$B$10,"Consolidation#"&amp;$B$13,"Data Source#"&amp;$B$11,"Intercompany#"&amp;$B$14,"Movement#"&amp;$B$12,"Custom1#"&amp;$B$6,"Custom2#"&amp;$B$7,"Custom3#"&amp;$B$8,"Custom4#"&amp;$B$9,"Entity#"&amp;$B55,"Account#"&amp;$K$18)),2)</f>
        <v>1408404.98</v>
      </c>
      <c r="L55" s="133">
        <f>ROUND(([2]!HsGetValue("FCC","Scenario#"&amp;$B$2,"Years#"&amp;$B$4,"Period#"&amp;$B$3,"View#"&amp;$B$10,"Consolidation#"&amp;$B$13,"Data Source#"&amp;$B$11,"Intercompany#"&amp;$B$14,"Movement#"&amp;$B$12,"Custom1#"&amp;$B$6,"Custom2#"&amp;$B$7,"Custom3#"&amp;$B$8,"Custom4#"&amp;$B$9,"Entity#"&amp;$B55,"Account#"&amp;$L$15)+[2]!HsGetValue("FCC","Scenario#"&amp;$B$2,"Years#"&amp;$B$4,"Period#"&amp;$B$3,"View#"&amp;$B$10,"Consolidation#"&amp;$B$13,"Data Source#"&amp;$B$11,"Intercompany#"&amp;$B$14,"Movement#"&amp;$B$12,"Custom1#"&amp;$B$6,"Custom2#"&amp;$B$7,"Custom3#"&amp;$B$8,"Custom4#"&amp;$B$9,"Entity#"&amp;$B55,"Account#"&amp;$L$16)),2)</f>
        <v>0</v>
      </c>
      <c r="M55" s="231">
        <f>ROUND(([2]!HsGetValue("FCC","Scenario#"&amp;$B$2,"Years#"&amp;$B$4,"Period#"&amp;$B$3,"View#"&amp;$B$10,"Consolidation#"&amp;$B$13,"Data Source#"&amp;$B$11,"Intercompany#"&amp;$B$14,"Movement#"&amp;$B$12,"Custom1#"&amp;$B$6,"Custom2#"&amp;$B$7,"Custom3#"&amp;$B$8,"Custom4#"&amp;$B$9,"Entity#"&amp;$B55,"Account#"&amp;$M$15)+[2]!HsGetValue("FCC","Scenario#"&amp;$B$2,"Years#"&amp;$B$4,"Period#"&amp;$B$3,"View#"&amp;$B$10,"Consolidation#"&amp;$B$13,"Data Source#"&amp;$B$11,"Intercompany#"&amp;$B$14,"Movement#"&amp;$B$12,"Custom1#"&amp;$B$6,"Custom2#"&amp;$B$7,"Custom3#"&amp;$B$8,"Custom4#"&amp;$B$9,"Entity#"&amp;$B55,"Account#"&amp;$M$16)+[2]!HsGetValue("FCC","Scenario#"&amp;$B$2,"Years#"&amp;$B$4,"Period#"&amp;$B$3,"View#"&amp;$B$10,"Consolidation#"&amp;$B$13,"Data Source#"&amp;$B$11,"Intercompany#"&amp;$B$14,"Movement#"&amp;$B$12,"Custom1#"&amp;$B$6,"Custom2#"&amp;$B$7,"Custom3#"&amp;$B$8,"Custom4#"&amp;$B$9,"Entity#"&amp;$B55,"Account#"&amp;$M$17)),2)</f>
        <v>0</v>
      </c>
      <c r="N55" s="133">
        <f>ROUND(([2]!HsGetValue("FCC","Scenario#"&amp;$B$2,"Years#"&amp;$B$4,"Period#"&amp;$B$3,"View#"&amp;$B$10,"Consolidation#"&amp;$B$13,"Data Source#"&amp;$B$11,"Intercompany#"&amp;$B$14,"Movement#"&amp;$B$12,"Custom1#"&amp;$B$6,"Custom2#"&amp;$B$7,"Custom3#"&amp;$B$8,"Custom4#"&amp;$B$9,"Entity#"&amp;$B55,"Account#"&amp;$N$15)+[2]!HsGetValue("FCC","Scenario#"&amp;$B$2,"Years#"&amp;$B$4,"Period#"&amp;$B$3,"View#"&amp;$B$10,"Consolidation#"&amp;$B$13,"Data Source#"&amp;$B$11,"Intercompany#"&amp;$B$14,"Movement#"&amp;$B$12,"Custom1#"&amp;$B$6,"Custom2#"&amp;$B$7,"Custom3#"&amp;$B$8,"Custom4#"&amp;$B$9,"Entity#"&amp;$B55,"Account#"&amp;$N$16)),2)</f>
        <v>0</v>
      </c>
      <c r="O55" s="133">
        <f>ROUND(([2]!HsGetValue("FCC","Scenario#"&amp;$B$2,"Years#"&amp;$B$4,"Period#"&amp;$B$3,"View#"&amp;$B$10,"Consolidation#"&amp;$B$13,"Data Source#"&amp;$B$11,"Intercompany#"&amp;$B$14,"Movement#"&amp;$B$12,"Custom1#"&amp;$B$6,"Custom2#"&amp;$B$7,"Custom3#"&amp;$B$8,"Custom4#"&amp;$B$9,"Entity#"&amp;$B55,"Account#"&amp;$O$15)+[2]!HsGetValue("FCC","Scenario#"&amp;$B$2,"Years#"&amp;$B$4,"Period#"&amp;$B$3,"View#"&amp;$B$10,"Consolidation#"&amp;$B$13,"Data Source#"&amp;$B$11,"Intercompany#"&amp;$B$14,"Movement#"&amp;$B$12,"Custom1#"&amp;$B$6,"Custom2#"&amp;$B$7,"Custom3#"&amp;$B$8,"Custom4#"&amp;$B$9,"Entity#"&amp;$B55,"Account#"&amp;$O$16)),2)</f>
        <v>0</v>
      </c>
      <c r="P55" s="133">
        <f>ROUND(([2]!HsGetValue("FCC","Scenario#"&amp;$B$2,"Years#"&amp;$B$4,"Period#"&amp;$B$3,"View#"&amp;$B$10,"Consolidation#"&amp;$B$13,"Data Source#"&amp;$B$11,"Intercompany#"&amp;$B$14,"Movement#"&amp;$B$12,"Custom1#"&amp;$B$6,"Custom2#"&amp;$B$7,"Custom3#"&amp;$B$8,"Custom4#"&amp;$B$9,"Entity#"&amp;$B55,"Account#"&amp;$P$15)+[2]!HsGetValue("FCC","Scenario#"&amp;$B$2,"Years#"&amp;$B$4,"Period#"&amp;$B$3,"View#"&amp;$B$10,"Consolidation#"&amp;$B$13,"Data Source#"&amp;$B$11,"Intercompany#"&amp;$B$14,"Movement#"&amp;$B$12,"Custom1#"&amp;$B$6,"Custom2#"&amp;$B$7,"Custom3#"&amp;$B$8,"Custom4#"&amp;$B$9,"Entity#"&amp;$B55,"Account#"&amp;$P$16)),2)</f>
        <v>0</v>
      </c>
      <c r="Q55" s="133">
        <f>ROUND(([2]!HsGetValue("FCC","Scenario#"&amp;$B$2,"Years#"&amp;$B$4,"Period#"&amp;$B$3,"View#"&amp;$B$10,"Consolidation#"&amp;$B$13,"Data Source#"&amp;$B$11,"Intercompany#"&amp;$B$14,"Movement#"&amp;$B$12,"Custom1#"&amp;$B$6,"Custom2#"&amp;$B$7,"Custom3#"&amp;$B$8,"Custom4#"&amp;$B$9,"Entity#"&amp;$B55,"Account#"&amp;$Q$15)),2)</f>
        <v>0</v>
      </c>
      <c r="R55" s="133">
        <f>ROUND(([2]!HsGetValue("FCC","Scenario#"&amp;$B$2,"Years#"&amp;$B$4,"Period#"&amp;$B$3,"View#"&amp;$B$10,"Consolidation#"&amp;$B$13,"Data Source#"&amp;$B$11,"Intercompany#"&amp;$B$14,"Movement#"&amp;$B$12,"Custom1#"&amp;$B$6,"Custom2#"&amp;$B$7,"Custom3#"&amp;$B$8,"Custom4#"&amp;$B$9,"Entity#"&amp;$B55,"Account#"&amp;$R$15)),2)</f>
        <v>0</v>
      </c>
      <c r="S55" s="133">
        <f>ROUND(([2]!HsGetValue("FCC","Scenario#"&amp;$B$2,"Years#"&amp;$B$4,"Period#"&amp;$B$3,"View#"&amp;$B$10,"Consolidation#"&amp;$B$13,"Data Source#"&amp;$B$11,"Intercompany#"&amp;$B$14,"Movement#"&amp;$B$12,"Custom1#"&amp;$B$6,"Custom2#"&amp;$B$7,"Custom3#"&amp;$B$8,"Custom4#"&amp;$B$9,"Entity#"&amp;$B55,"Account#"&amp;$S$15)),2)</f>
        <v>0</v>
      </c>
      <c r="T55" s="133"/>
      <c r="U55" s="133">
        <f>ROUND(([2]!HsGetValue("FCC","Scenario#"&amp;$B$2,"Years#"&amp;$B$4,"Period#"&amp;$B$3,"View#"&amp;$B$10,"Consolidation#"&amp;$B$13,"Data Source#"&amp;$B$11,"Intercompany#"&amp;$B$14,"Movement#"&amp;$B$12,"Custom1#"&amp;$B$6,"Custom2#"&amp;$B$7,"Custom3#"&amp;$B$8,"Custom4#"&amp;$B$9,"Entity#"&amp;$B55,"Account#"&amp;$U$15)),2)</f>
        <v>0</v>
      </c>
      <c r="V55" s="133">
        <f>ROUND(([2]!HsGetValue("FCC","Scenario#"&amp;$B$2,"Years#"&amp;$B$4,"Period#"&amp;$B$3,"View#"&amp;$B$10,"Consolidation#"&amp;$B$13,"Data Source#"&amp;$B$11,"Intercompany#"&amp;$B$14,"Movement#"&amp;$B$12,"Custom1#"&amp;$B$6,"Custom2#"&amp;$B$7,"Custom3#"&amp;$B$8,"Custom4#"&amp;$B$9,"Entity#"&amp;$B55,"Account#"&amp;$V$15)),2)</f>
        <v>0</v>
      </c>
      <c r="W55" s="133">
        <f>ROUND(([2]!HsGetValue("FCC","Scenario#"&amp;$B$2,"Years#"&amp;$B$4,"Period#"&amp;$B$3,"View#"&amp;$B$10,"Consolidation#"&amp;$B$13,"Data Source#"&amp;$B$11,"Intercompany#"&amp;$B$14,"Movement#"&amp;$B$12,"Custom1#"&amp;$B$6,"Custom2#"&amp;$B$7,"Custom3#"&amp;$B$8,"Custom4#"&amp;$B$9,"Entity#"&amp;$B55,"Account#"&amp;$W$15)+[2]!HsGetValue("FCC","Scenario#"&amp;$B$2,"Years#"&amp;$B$4,"Period#"&amp;$B$3,"View#"&amp;$B$10,"Consolidation#"&amp;$B$13,"Data Source#"&amp;$B$11,"Intercompany#"&amp;$B$14,"Movement#"&amp;$B$12,"Custom1#"&amp;$B$6,"Custom2#"&amp;$B$7,"Custom3#"&amp;$B$8,"Custom4#"&amp;$B$9,"Entity#"&amp;$B55,"Account#"&amp;$W$16)),2)</f>
        <v>0</v>
      </c>
    </row>
    <row r="56" spans="1:23">
      <c r="A56" s="132" t="s">
        <v>420</v>
      </c>
      <c r="B56" s="132" t="s">
        <v>323</v>
      </c>
      <c r="C56" s="33">
        <v>47500</v>
      </c>
      <c r="D56" s="33" t="s">
        <v>158</v>
      </c>
      <c r="E56" t="s">
        <v>81</v>
      </c>
      <c r="F56" s="229">
        <f t="shared" si="0"/>
        <v>7033010.2800000003</v>
      </c>
      <c r="G56" s="147" t="s">
        <v>736</v>
      </c>
      <c r="H56" s="133">
        <f>ROUND(([2]!HsGetValue("FCC","Scenario#"&amp;$B$2,"Years#"&amp;$B$4,"Period#"&amp;$B$3,"View#"&amp;$B$10,"Consolidation#"&amp;$B$13,"Data Source#"&amp;$B$11,"Intercompany#"&amp;$B$14,"Movement#"&amp;$B$12,"Custom1#"&amp;$B$6,"Custom2#"&amp;$B$7,"Custom3#"&amp;$B$8,"Custom4#"&amp;$B$9,"Entity#"&amp;$B56,"Account#"&amp;$H$15)+[2]!HsGetValue("FCC","Scenario#"&amp;$B$2,"Years#"&amp;$B$4,"Period#"&amp;$B$3,"View#"&amp;$B$10,"Consolidation#"&amp;$B$13,"Data Source#"&amp;$B$11,"Intercompany#"&amp;$B$14,"Movement#"&amp;$B$12,"Custom1#"&amp;$B$6,"Custom2#"&amp;$B$7,"Custom3#"&amp;$B$8,"Custom4#"&amp;$B$9,"Entity#"&amp;$B56,"Account#"&amp;$H$16)),2)</f>
        <v>3245696.06</v>
      </c>
      <c r="I56" s="133">
        <f>ROUND(([2]!HsGetValue("FCC","Scenario#"&amp;$B$2,"Years#"&amp;$B$4,"Period#"&amp;$B$3,"View#"&amp;$B$10,"Consolidation#"&amp;$B$13,"Data Source#"&amp;$B$11,"Intercompany#"&amp;$B$14,"Movement#"&amp;$B$12,"Custom1#"&amp;$B$6,"Custom2#"&amp;$B$7,"Custom3#"&amp;$B$8,"Custom4#"&amp;$B$9,"Entity#"&amp;$B56,"Account#"&amp;$I$15)+[2]!HsGetValue("FCC","Scenario#"&amp;$B$2,"Years#"&amp;$B$4,"Period#"&amp;$B$3,"View#"&amp;$B$10,"Consolidation#"&amp;$B$13,"Data Source#"&amp;$B$11,"Intercompany#"&amp;$B$14,"Movement#"&amp;$B$12,"Custom1#"&amp;$B$6,"Custom2#"&amp;$B$7,"Custom3#"&amp;$B$8,"Custom4#"&amp;$B$9,"Entity#"&amp;$B56,"Account#"&amp;$I$16)+[2]!HsGetValue("FCC","Scenario#"&amp;$B$2,"Years#"&amp;$B$4,"Period#"&amp;$B$3,"View#"&amp;$B$10,"Consolidation#"&amp;$B$13,"Data Source#"&amp;$B$11,"Intercompany#"&amp;$B$14,"Movement#"&amp;$B$12,"Custom1#"&amp;$B$6,"Custom2#"&amp;$B$7,"Custom3#"&amp;$B$8,"Custom4#"&amp;$B$9,"Entity#"&amp;$B56,"Account#"&amp;$I$17)),2)</f>
        <v>0</v>
      </c>
      <c r="J56" s="34">
        <f>ROUND(([2]!HsGetValue("FCC","Scenario#"&amp;$B$2,"Years#"&amp;$B$4,"Period#"&amp;$B$3,"View#"&amp;$B$10,"Consolidation#"&amp;$B$13,"Data Source#"&amp;$B$11,"Intercompany#"&amp;$B$14,"Movement#"&amp;$B$12,"Custom1#"&amp;$B$6,"Custom2#"&amp;$B$7,"Custom3#"&amp;$B$8,"Custom4#"&amp;$B$9,"Entity#"&amp;$B56,"Account#"&amp;$J$15)+[2]!HsGetValue("FCC","Scenario#"&amp;$B$2,"Years#"&amp;$B$4,"Period#"&amp;$B$3,"View#"&amp;$B$10,"Consolidation#"&amp;$B$13,"Data Source#"&amp;$B$11,"Intercompany#"&amp;$B$14,"Movement#"&amp;$B$12,"Custom1#"&amp;$B$6,"Custom2#"&amp;$B$7,"Custom3#"&amp;$B$8,"Custom4#"&amp;$B$9,"Entity#"&amp;$B56,"Account#"&amp;$J$16)),2)</f>
        <v>0</v>
      </c>
      <c r="K56" s="133">
        <f>ROUND(([2]!HsGetValue("FCC","Scenario#"&amp;$B$2,"Years#"&amp;$B$4,"Period#"&amp;$B$3,"View#"&amp;$B$10,"Consolidation#"&amp;$B$13,"Data Source#"&amp;$B$11,"Intercompany#"&amp;$B$14,"Movement#"&amp;$B$12,"Custom1#"&amp;$B$6,"Custom2#"&amp;$B$7,"Custom3#"&amp;$B$8,"Custom4#"&amp;$B$9,"Entity#"&amp;$B56,"Account#"&amp;$K$15)+[2]!HsGetValue("FCC","Scenario#"&amp;$B$2,"Years#"&amp;$B$4,"Period#"&amp;$B$3,"View#"&amp;$B$10,"Consolidation#"&amp;$B$13,"Data Source#"&amp;$B$11,"Intercompany#"&amp;$B$14,"Movement#"&amp;$B$12,"Custom1#"&amp;$B$6,"Custom2#"&amp;$B$7,"Custom3#"&amp;$B$8,"Custom4#"&amp;$B$9,"Entity#"&amp;$B56,"Account#"&amp;$K$16)+[2]!HsGetValue("FCC","Scenario#"&amp;$B$2,"Years#"&amp;$B$4,"Period#"&amp;$B$3,"View#"&amp;$B$10,"Consolidation#"&amp;$B$13,"Data Source#"&amp;$B$11,"Intercompany#"&amp;$B$14,"Movement#"&amp;$B$12,"Custom1#"&amp;$B$6,"Custom2#"&amp;$B$7,"Custom3#"&amp;$B$8,"Custom4#"&amp;$B$9,"Entity#"&amp;$B56,"Account#"&amp;$K$17)+[2]!HsGetValue("FCC","Scenario#"&amp;$B$2,"Years#"&amp;$B$4,"Period#"&amp;$B$3,"View#"&amp;$B$10,"Consolidation#"&amp;$B$13,"Data Source#"&amp;$B$11,"Intercompany#"&amp;$B$14,"Movement#"&amp;$B$12,"Custom1#"&amp;$B$6,"Custom2#"&amp;$B$7,"Custom3#"&amp;$B$8,"Custom4#"&amp;$B$9,"Entity#"&amp;$B56,"Account#"&amp;$K$18)),2)</f>
        <v>3787314.22</v>
      </c>
      <c r="L56" s="133">
        <f>ROUND(([2]!HsGetValue("FCC","Scenario#"&amp;$B$2,"Years#"&amp;$B$4,"Period#"&amp;$B$3,"View#"&amp;$B$10,"Consolidation#"&amp;$B$13,"Data Source#"&amp;$B$11,"Intercompany#"&amp;$B$14,"Movement#"&amp;$B$12,"Custom1#"&amp;$B$6,"Custom2#"&amp;$B$7,"Custom3#"&amp;$B$8,"Custom4#"&amp;$B$9,"Entity#"&amp;$B56,"Account#"&amp;$L$15)+[2]!HsGetValue("FCC","Scenario#"&amp;$B$2,"Years#"&amp;$B$4,"Period#"&amp;$B$3,"View#"&amp;$B$10,"Consolidation#"&amp;$B$13,"Data Source#"&amp;$B$11,"Intercompany#"&amp;$B$14,"Movement#"&amp;$B$12,"Custom1#"&amp;$B$6,"Custom2#"&amp;$B$7,"Custom3#"&amp;$B$8,"Custom4#"&amp;$B$9,"Entity#"&amp;$B56,"Account#"&amp;$L$16)),2)</f>
        <v>0</v>
      </c>
      <c r="M56" s="231">
        <f>ROUND(([2]!HsGetValue("FCC","Scenario#"&amp;$B$2,"Years#"&amp;$B$4,"Period#"&amp;$B$3,"View#"&amp;$B$10,"Consolidation#"&amp;$B$13,"Data Source#"&amp;$B$11,"Intercompany#"&amp;$B$14,"Movement#"&amp;$B$12,"Custom1#"&amp;$B$6,"Custom2#"&amp;$B$7,"Custom3#"&amp;$B$8,"Custom4#"&amp;$B$9,"Entity#"&amp;$B56,"Account#"&amp;$M$15)+[2]!HsGetValue("FCC","Scenario#"&amp;$B$2,"Years#"&amp;$B$4,"Period#"&amp;$B$3,"View#"&amp;$B$10,"Consolidation#"&amp;$B$13,"Data Source#"&amp;$B$11,"Intercompany#"&amp;$B$14,"Movement#"&amp;$B$12,"Custom1#"&amp;$B$6,"Custom2#"&amp;$B$7,"Custom3#"&amp;$B$8,"Custom4#"&amp;$B$9,"Entity#"&amp;$B56,"Account#"&amp;$M$16)+[2]!HsGetValue("FCC","Scenario#"&amp;$B$2,"Years#"&amp;$B$4,"Period#"&amp;$B$3,"View#"&amp;$B$10,"Consolidation#"&amp;$B$13,"Data Source#"&amp;$B$11,"Intercompany#"&amp;$B$14,"Movement#"&amp;$B$12,"Custom1#"&amp;$B$6,"Custom2#"&amp;$B$7,"Custom3#"&amp;$B$8,"Custom4#"&amp;$B$9,"Entity#"&amp;$B56,"Account#"&amp;$M$17)),2)</f>
        <v>0</v>
      </c>
      <c r="N56" s="133">
        <f>ROUND(([2]!HsGetValue("FCC","Scenario#"&amp;$B$2,"Years#"&amp;$B$4,"Period#"&amp;$B$3,"View#"&amp;$B$10,"Consolidation#"&amp;$B$13,"Data Source#"&amp;$B$11,"Intercompany#"&amp;$B$14,"Movement#"&amp;$B$12,"Custom1#"&amp;$B$6,"Custom2#"&amp;$B$7,"Custom3#"&amp;$B$8,"Custom4#"&amp;$B$9,"Entity#"&amp;$B56,"Account#"&amp;$N$15)+[2]!HsGetValue("FCC","Scenario#"&amp;$B$2,"Years#"&amp;$B$4,"Period#"&amp;$B$3,"View#"&amp;$B$10,"Consolidation#"&amp;$B$13,"Data Source#"&amp;$B$11,"Intercompany#"&amp;$B$14,"Movement#"&amp;$B$12,"Custom1#"&amp;$B$6,"Custom2#"&amp;$B$7,"Custom3#"&amp;$B$8,"Custom4#"&amp;$B$9,"Entity#"&amp;$B56,"Account#"&amp;$N$16)),2)</f>
        <v>0</v>
      </c>
      <c r="O56" s="133">
        <f>ROUND(([2]!HsGetValue("FCC","Scenario#"&amp;$B$2,"Years#"&amp;$B$4,"Period#"&amp;$B$3,"View#"&amp;$B$10,"Consolidation#"&amp;$B$13,"Data Source#"&amp;$B$11,"Intercompany#"&amp;$B$14,"Movement#"&amp;$B$12,"Custom1#"&amp;$B$6,"Custom2#"&amp;$B$7,"Custom3#"&amp;$B$8,"Custom4#"&amp;$B$9,"Entity#"&amp;$B56,"Account#"&amp;$O$15)+[2]!HsGetValue("FCC","Scenario#"&amp;$B$2,"Years#"&amp;$B$4,"Period#"&amp;$B$3,"View#"&amp;$B$10,"Consolidation#"&amp;$B$13,"Data Source#"&amp;$B$11,"Intercompany#"&amp;$B$14,"Movement#"&amp;$B$12,"Custom1#"&amp;$B$6,"Custom2#"&amp;$B$7,"Custom3#"&amp;$B$8,"Custom4#"&amp;$B$9,"Entity#"&amp;$B56,"Account#"&amp;$O$16)),2)</f>
        <v>0</v>
      </c>
      <c r="P56" s="133">
        <f>ROUND(([2]!HsGetValue("FCC","Scenario#"&amp;$B$2,"Years#"&amp;$B$4,"Period#"&amp;$B$3,"View#"&amp;$B$10,"Consolidation#"&amp;$B$13,"Data Source#"&amp;$B$11,"Intercompany#"&amp;$B$14,"Movement#"&amp;$B$12,"Custom1#"&amp;$B$6,"Custom2#"&amp;$B$7,"Custom3#"&amp;$B$8,"Custom4#"&amp;$B$9,"Entity#"&amp;$B56,"Account#"&amp;$P$15)+[2]!HsGetValue("FCC","Scenario#"&amp;$B$2,"Years#"&amp;$B$4,"Period#"&amp;$B$3,"View#"&amp;$B$10,"Consolidation#"&amp;$B$13,"Data Source#"&amp;$B$11,"Intercompany#"&amp;$B$14,"Movement#"&amp;$B$12,"Custom1#"&amp;$B$6,"Custom2#"&amp;$B$7,"Custom3#"&amp;$B$8,"Custom4#"&amp;$B$9,"Entity#"&amp;$B56,"Account#"&amp;$P$16)),2)</f>
        <v>0</v>
      </c>
      <c r="Q56" s="133">
        <f>ROUND(([2]!HsGetValue("FCC","Scenario#"&amp;$B$2,"Years#"&amp;$B$4,"Period#"&amp;$B$3,"View#"&amp;$B$10,"Consolidation#"&amp;$B$13,"Data Source#"&amp;$B$11,"Intercompany#"&amp;$B$14,"Movement#"&amp;$B$12,"Custom1#"&amp;$B$6,"Custom2#"&amp;$B$7,"Custom3#"&amp;$B$8,"Custom4#"&amp;$B$9,"Entity#"&amp;$B56,"Account#"&amp;$Q$15)),2)</f>
        <v>0</v>
      </c>
      <c r="R56" s="133">
        <f>ROUND(([2]!HsGetValue("FCC","Scenario#"&amp;$B$2,"Years#"&amp;$B$4,"Period#"&amp;$B$3,"View#"&amp;$B$10,"Consolidation#"&amp;$B$13,"Data Source#"&amp;$B$11,"Intercompany#"&amp;$B$14,"Movement#"&amp;$B$12,"Custom1#"&amp;$B$6,"Custom2#"&amp;$B$7,"Custom3#"&amp;$B$8,"Custom4#"&amp;$B$9,"Entity#"&amp;$B56,"Account#"&amp;$R$15)),2)</f>
        <v>0</v>
      </c>
      <c r="S56" s="133">
        <f>ROUND(([2]!HsGetValue("FCC","Scenario#"&amp;$B$2,"Years#"&amp;$B$4,"Period#"&amp;$B$3,"View#"&amp;$B$10,"Consolidation#"&amp;$B$13,"Data Source#"&amp;$B$11,"Intercompany#"&amp;$B$14,"Movement#"&amp;$B$12,"Custom1#"&amp;$B$6,"Custom2#"&amp;$B$7,"Custom3#"&amp;$B$8,"Custom4#"&amp;$B$9,"Entity#"&amp;$B56,"Account#"&amp;$S$15)),2)</f>
        <v>0</v>
      </c>
      <c r="T56" s="133"/>
      <c r="U56" s="133">
        <f>ROUND(([2]!HsGetValue("FCC","Scenario#"&amp;$B$2,"Years#"&amp;$B$4,"Period#"&amp;$B$3,"View#"&amp;$B$10,"Consolidation#"&amp;$B$13,"Data Source#"&amp;$B$11,"Intercompany#"&amp;$B$14,"Movement#"&amp;$B$12,"Custom1#"&amp;$B$6,"Custom2#"&amp;$B$7,"Custom3#"&amp;$B$8,"Custom4#"&amp;$B$9,"Entity#"&amp;$B56,"Account#"&amp;$U$15)),2)</f>
        <v>0</v>
      </c>
      <c r="V56" s="133">
        <f>ROUND(([2]!HsGetValue("FCC","Scenario#"&amp;$B$2,"Years#"&amp;$B$4,"Period#"&amp;$B$3,"View#"&amp;$B$10,"Consolidation#"&amp;$B$13,"Data Source#"&amp;$B$11,"Intercompany#"&amp;$B$14,"Movement#"&amp;$B$12,"Custom1#"&amp;$B$6,"Custom2#"&amp;$B$7,"Custom3#"&amp;$B$8,"Custom4#"&amp;$B$9,"Entity#"&amp;$B56,"Account#"&amp;$V$15)),2)</f>
        <v>0</v>
      </c>
      <c r="W56" s="133">
        <f>ROUND(([2]!HsGetValue("FCC","Scenario#"&amp;$B$2,"Years#"&amp;$B$4,"Period#"&amp;$B$3,"View#"&amp;$B$10,"Consolidation#"&amp;$B$13,"Data Source#"&amp;$B$11,"Intercompany#"&amp;$B$14,"Movement#"&amp;$B$12,"Custom1#"&amp;$B$6,"Custom2#"&amp;$B$7,"Custom3#"&amp;$B$8,"Custom4#"&amp;$B$9,"Entity#"&amp;$B56,"Account#"&amp;$W$15)+[2]!HsGetValue("FCC","Scenario#"&amp;$B$2,"Years#"&amp;$B$4,"Period#"&amp;$B$3,"View#"&amp;$B$10,"Consolidation#"&amp;$B$13,"Data Source#"&amp;$B$11,"Intercompany#"&amp;$B$14,"Movement#"&amp;$B$12,"Custom1#"&amp;$B$6,"Custom2#"&amp;$B$7,"Custom3#"&amp;$B$8,"Custom4#"&amp;$B$9,"Entity#"&amp;$B56,"Account#"&amp;$W$16)),2)</f>
        <v>0</v>
      </c>
    </row>
    <row r="57" spans="1:23">
      <c r="A57" s="132" t="s">
        <v>420</v>
      </c>
      <c r="B57" s="132" t="s">
        <v>324</v>
      </c>
      <c r="C57" s="33">
        <v>47600</v>
      </c>
      <c r="D57" s="33" t="s">
        <v>158</v>
      </c>
      <c r="E57" t="s">
        <v>82</v>
      </c>
      <c r="F57" s="229">
        <f t="shared" si="0"/>
        <v>1271233.08</v>
      </c>
      <c r="G57" s="147" t="s">
        <v>736</v>
      </c>
      <c r="H57" s="133">
        <f>ROUND(([2]!HsGetValue("FCC","Scenario#"&amp;$B$2,"Years#"&amp;$B$4,"Period#"&amp;$B$3,"View#"&amp;$B$10,"Consolidation#"&amp;$B$13,"Data Source#"&amp;$B$11,"Intercompany#"&amp;$B$14,"Movement#"&amp;$B$12,"Custom1#"&amp;$B$6,"Custom2#"&amp;$B$7,"Custom3#"&amp;$B$8,"Custom4#"&amp;$B$9,"Entity#"&amp;$B57,"Account#"&amp;$H$15)+[2]!HsGetValue("FCC","Scenario#"&amp;$B$2,"Years#"&amp;$B$4,"Period#"&amp;$B$3,"View#"&amp;$B$10,"Consolidation#"&amp;$B$13,"Data Source#"&amp;$B$11,"Intercompany#"&amp;$B$14,"Movement#"&amp;$B$12,"Custom1#"&amp;$B$6,"Custom2#"&amp;$B$7,"Custom3#"&amp;$B$8,"Custom4#"&amp;$B$9,"Entity#"&amp;$B57,"Account#"&amp;$H$16)),2)</f>
        <v>1131835.31</v>
      </c>
      <c r="I57" s="133">
        <f>ROUND(([2]!HsGetValue("FCC","Scenario#"&amp;$B$2,"Years#"&amp;$B$4,"Period#"&amp;$B$3,"View#"&amp;$B$10,"Consolidation#"&amp;$B$13,"Data Source#"&amp;$B$11,"Intercompany#"&amp;$B$14,"Movement#"&amp;$B$12,"Custom1#"&amp;$B$6,"Custom2#"&amp;$B$7,"Custom3#"&amp;$B$8,"Custom4#"&amp;$B$9,"Entity#"&amp;$B57,"Account#"&amp;$I$15)+[2]!HsGetValue("FCC","Scenario#"&amp;$B$2,"Years#"&amp;$B$4,"Period#"&amp;$B$3,"View#"&amp;$B$10,"Consolidation#"&amp;$B$13,"Data Source#"&amp;$B$11,"Intercompany#"&amp;$B$14,"Movement#"&amp;$B$12,"Custom1#"&amp;$B$6,"Custom2#"&amp;$B$7,"Custom3#"&amp;$B$8,"Custom4#"&amp;$B$9,"Entity#"&amp;$B57,"Account#"&amp;$I$16)+[2]!HsGetValue("FCC","Scenario#"&amp;$B$2,"Years#"&amp;$B$4,"Period#"&amp;$B$3,"View#"&amp;$B$10,"Consolidation#"&amp;$B$13,"Data Source#"&amp;$B$11,"Intercompany#"&amp;$B$14,"Movement#"&amp;$B$12,"Custom1#"&amp;$B$6,"Custom2#"&amp;$B$7,"Custom3#"&amp;$B$8,"Custom4#"&amp;$B$9,"Entity#"&amp;$B57,"Account#"&amp;$I$17)),2)</f>
        <v>0</v>
      </c>
      <c r="J57" s="34">
        <f>ROUND(([2]!HsGetValue("FCC","Scenario#"&amp;$B$2,"Years#"&amp;$B$4,"Period#"&amp;$B$3,"View#"&amp;$B$10,"Consolidation#"&amp;$B$13,"Data Source#"&amp;$B$11,"Intercompany#"&amp;$B$14,"Movement#"&amp;$B$12,"Custom1#"&amp;$B$6,"Custom2#"&amp;$B$7,"Custom3#"&amp;$B$8,"Custom4#"&amp;$B$9,"Entity#"&amp;$B57,"Account#"&amp;$J$15)+[2]!HsGetValue("FCC","Scenario#"&amp;$B$2,"Years#"&amp;$B$4,"Period#"&amp;$B$3,"View#"&amp;$B$10,"Consolidation#"&amp;$B$13,"Data Source#"&amp;$B$11,"Intercompany#"&amp;$B$14,"Movement#"&amp;$B$12,"Custom1#"&amp;$B$6,"Custom2#"&amp;$B$7,"Custom3#"&amp;$B$8,"Custom4#"&amp;$B$9,"Entity#"&amp;$B57,"Account#"&amp;$J$16)),2)</f>
        <v>0</v>
      </c>
      <c r="K57" s="133">
        <f>ROUND(([2]!HsGetValue("FCC","Scenario#"&amp;$B$2,"Years#"&amp;$B$4,"Period#"&amp;$B$3,"View#"&amp;$B$10,"Consolidation#"&amp;$B$13,"Data Source#"&amp;$B$11,"Intercompany#"&amp;$B$14,"Movement#"&amp;$B$12,"Custom1#"&amp;$B$6,"Custom2#"&amp;$B$7,"Custom3#"&amp;$B$8,"Custom4#"&amp;$B$9,"Entity#"&amp;$B57,"Account#"&amp;$K$15)+[2]!HsGetValue("FCC","Scenario#"&amp;$B$2,"Years#"&amp;$B$4,"Period#"&amp;$B$3,"View#"&amp;$B$10,"Consolidation#"&amp;$B$13,"Data Source#"&amp;$B$11,"Intercompany#"&amp;$B$14,"Movement#"&amp;$B$12,"Custom1#"&amp;$B$6,"Custom2#"&amp;$B$7,"Custom3#"&amp;$B$8,"Custom4#"&amp;$B$9,"Entity#"&amp;$B57,"Account#"&amp;$K$16)+[2]!HsGetValue("FCC","Scenario#"&amp;$B$2,"Years#"&amp;$B$4,"Period#"&amp;$B$3,"View#"&amp;$B$10,"Consolidation#"&amp;$B$13,"Data Source#"&amp;$B$11,"Intercompany#"&amp;$B$14,"Movement#"&amp;$B$12,"Custom1#"&amp;$B$6,"Custom2#"&amp;$B$7,"Custom3#"&amp;$B$8,"Custom4#"&amp;$B$9,"Entity#"&amp;$B57,"Account#"&amp;$K$17)+[2]!HsGetValue("FCC","Scenario#"&amp;$B$2,"Years#"&amp;$B$4,"Period#"&amp;$B$3,"View#"&amp;$B$10,"Consolidation#"&amp;$B$13,"Data Source#"&amp;$B$11,"Intercompany#"&amp;$B$14,"Movement#"&amp;$B$12,"Custom1#"&amp;$B$6,"Custom2#"&amp;$B$7,"Custom3#"&amp;$B$8,"Custom4#"&amp;$B$9,"Entity#"&amp;$B57,"Account#"&amp;$K$18)),2)</f>
        <v>139397.76999999999</v>
      </c>
      <c r="L57" s="133">
        <f>ROUND(([2]!HsGetValue("FCC","Scenario#"&amp;$B$2,"Years#"&amp;$B$4,"Period#"&amp;$B$3,"View#"&amp;$B$10,"Consolidation#"&amp;$B$13,"Data Source#"&amp;$B$11,"Intercompany#"&amp;$B$14,"Movement#"&amp;$B$12,"Custom1#"&amp;$B$6,"Custom2#"&amp;$B$7,"Custom3#"&amp;$B$8,"Custom4#"&amp;$B$9,"Entity#"&amp;$B57,"Account#"&amp;$L$15)+[2]!HsGetValue("FCC","Scenario#"&amp;$B$2,"Years#"&amp;$B$4,"Period#"&amp;$B$3,"View#"&amp;$B$10,"Consolidation#"&amp;$B$13,"Data Source#"&amp;$B$11,"Intercompany#"&amp;$B$14,"Movement#"&amp;$B$12,"Custom1#"&amp;$B$6,"Custom2#"&amp;$B$7,"Custom3#"&amp;$B$8,"Custom4#"&amp;$B$9,"Entity#"&amp;$B57,"Account#"&amp;$L$16)),2)</f>
        <v>0</v>
      </c>
      <c r="M57" s="231">
        <f>ROUND(([2]!HsGetValue("FCC","Scenario#"&amp;$B$2,"Years#"&amp;$B$4,"Period#"&amp;$B$3,"View#"&amp;$B$10,"Consolidation#"&amp;$B$13,"Data Source#"&amp;$B$11,"Intercompany#"&amp;$B$14,"Movement#"&amp;$B$12,"Custom1#"&amp;$B$6,"Custom2#"&amp;$B$7,"Custom3#"&amp;$B$8,"Custom4#"&amp;$B$9,"Entity#"&amp;$B57,"Account#"&amp;$M$15)+[2]!HsGetValue("FCC","Scenario#"&amp;$B$2,"Years#"&amp;$B$4,"Period#"&amp;$B$3,"View#"&amp;$B$10,"Consolidation#"&amp;$B$13,"Data Source#"&amp;$B$11,"Intercompany#"&amp;$B$14,"Movement#"&amp;$B$12,"Custom1#"&amp;$B$6,"Custom2#"&amp;$B$7,"Custom3#"&amp;$B$8,"Custom4#"&amp;$B$9,"Entity#"&amp;$B57,"Account#"&amp;$M$16)+[2]!HsGetValue("FCC","Scenario#"&amp;$B$2,"Years#"&amp;$B$4,"Period#"&amp;$B$3,"View#"&amp;$B$10,"Consolidation#"&amp;$B$13,"Data Source#"&amp;$B$11,"Intercompany#"&amp;$B$14,"Movement#"&amp;$B$12,"Custom1#"&amp;$B$6,"Custom2#"&amp;$B$7,"Custom3#"&amp;$B$8,"Custom4#"&amp;$B$9,"Entity#"&amp;$B57,"Account#"&amp;$M$17)),2)</f>
        <v>0</v>
      </c>
      <c r="N57" s="133">
        <f>ROUND(([2]!HsGetValue("FCC","Scenario#"&amp;$B$2,"Years#"&amp;$B$4,"Period#"&amp;$B$3,"View#"&amp;$B$10,"Consolidation#"&amp;$B$13,"Data Source#"&amp;$B$11,"Intercompany#"&amp;$B$14,"Movement#"&amp;$B$12,"Custom1#"&amp;$B$6,"Custom2#"&amp;$B$7,"Custom3#"&amp;$B$8,"Custom4#"&amp;$B$9,"Entity#"&amp;$B57,"Account#"&amp;$N$15)+[2]!HsGetValue("FCC","Scenario#"&amp;$B$2,"Years#"&amp;$B$4,"Period#"&amp;$B$3,"View#"&amp;$B$10,"Consolidation#"&amp;$B$13,"Data Source#"&amp;$B$11,"Intercompany#"&amp;$B$14,"Movement#"&amp;$B$12,"Custom1#"&amp;$B$6,"Custom2#"&amp;$B$7,"Custom3#"&amp;$B$8,"Custom4#"&amp;$B$9,"Entity#"&amp;$B57,"Account#"&amp;$N$16)),2)</f>
        <v>0</v>
      </c>
      <c r="O57" s="133">
        <f>ROUND(([2]!HsGetValue("FCC","Scenario#"&amp;$B$2,"Years#"&amp;$B$4,"Period#"&amp;$B$3,"View#"&amp;$B$10,"Consolidation#"&amp;$B$13,"Data Source#"&amp;$B$11,"Intercompany#"&amp;$B$14,"Movement#"&amp;$B$12,"Custom1#"&amp;$B$6,"Custom2#"&amp;$B$7,"Custom3#"&amp;$B$8,"Custom4#"&amp;$B$9,"Entity#"&amp;$B57,"Account#"&amp;$O$15)+[2]!HsGetValue("FCC","Scenario#"&amp;$B$2,"Years#"&amp;$B$4,"Period#"&amp;$B$3,"View#"&amp;$B$10,"Consolidation#"&amp;$B$13,"Data Source#"&amp;$B$11,"Intercompany#"&amp;$B$14,"Movement#"&amp;$B$12,"Custom1#"&amp;$B$6,"Custom2#"&amp;$B$7,"Custom3#"&amp;$B$8,"Custom4#"&amp;$B$9,"Entity#"&amp;$B57,"Account#"&amp;$O$16)),2)</f>
        <v>0</v>
      </c>
      <c r="P57" s="133">
        <f>ROUND(([2]!HsGetValue("FCC","Scenario#"&amp;$B$2,"Years#"&amp;$B$4,"Period#"&amp;$B$3,"View#"&amp;$B$10,"Consolidation#"&amp;$B$13,"Data Source#"&amp;$B$11,"Intercompany#"&amp;$B$14,"Movement#"&amp;$B$12,"Custom1#"&amp;$B$6,"Custom2#"&amp;$B$7,"Custom3#"&amp;$B$8,"Custom4#"&amp;$B$9,"Entity#"&amp;$B57,"Account#"&amp;$P$15)+[2]!HsGetValue("FCC","Scenario#"&amp;$B$2,"Years#"&amp;$B$4,"Period#"&amp;$B$3,"View#"&amp;$B$10,"Consolidation#"&amp;$B$13,"Data Source#"&amp;$B$11,"Intercompany#"&amp;$B$14,"Movement#"&amp;$B$12,"Custom1#"&amp;$B$6,"Custom2#"&amp;$B$7,"Custom3#"&amp;$B$8,"Custom4#"&amp;$B$9,"Entity#"&amp;$B57,"Account#"&amp;$P$16)),2)</f>
        <v>0</v>
      </c>
      <c r="Q57" s="133">
        <f>ROUND(([2]!HsGetValue("FCC","Scenario#"&amp;$B$2,"Years#"&amp;$B$4,"Period#"&amp;$B$3,"View#"&amp;$B$10,"Consolidation#"&amp;$B$13,"Data Source#"&amp;$B$11,"Intercompany#"&amp;$B$14,"Movement#"&amp;$B$12,"Custom1#"&amp;$B$6,"Custom2#"&amp;$B$7,"Custom3#"&amp;$B$8,"Custom4#"&amp;$B$9,"Entity#"&amp;$B57,"Account#"&amp;$Q$15)),2)</f>
        <v>0</v>
      </c>
      <c r="R57" s="133">
        <f>ROUND(([2]!HsGetValue("FCC","Scenario#"&amp;$B$2,"Years#"&amp;$B$4,"Period#"&amp;$B$3,"View#"&amp;$B$10,"Consolidation#"&amp;$B$13,"Data Source#"&amp;$B$11,"Intercompany#"&amp;$B$14,"Movement#"&amp;$B$12,"Custom1#"&amp;$B$6,"Custom2#"&amp;$B$7,"Custom3#"&amp;$B$8,"Custom4#"&amp;$B$9,"Entity#"&amp;$B57,"Account#"&amp;$R$15)),2)</f>
        <v>0</v>
      </c>
      <c r="S57" s="133">
        <f>ROUND(([2]!HsGetValue("FCC","Scenario#"&amp;$B$2,"Years#"&amp;$B$4,"Period#"&amp;$B$3,"View#"&amp;$B$10,"Consolidation#"&amp;$B$13,"Data Source#"&amp;$B$11,"Intercompany#"&amp;$B$14,"Movement#"&amp;$B$12,"Custom1#"&amp;$B$6,"Custom2#"&amp;$B$7,"Custom3#"&amp;$B$8,"Custom4#"&amp;$B$9,"Entity#"&amp;$B57,"Account#"&amp;$S$15)),2)</f>
        <v>0</v>
      </c>
      <c r="T57" s="133"/>
      <c r="U57" s="133">
        <f>ROUND(([2]!HsGetValue("FCC","Scenario#"&amp;$B$2,"Years#"&amp;$B$4,"Period#"&amp;$B$3,"View#"&amp;$B$10,"Consolidation#"&amp;$B$13,"Data Source#"&amp;$B$11,"Intercompany#"&amp;$B$14,"Movement#"&amp;$B$12,"Custom1#"&amp;$B$6,"Custom2#"&amp;$B$7,"Custom3#"&amp;$B$8,"Custom4#"&amp;$B$9,"Entity#"&amp;$B57,"Account#"&amp;$U$15)),2)</f>
        <v>0</v>
      </c>
      <c r="V57" s="133">
        <f>ROUND(([2]!HsGetValue("FCC","Scenario#"&amp;$B$2,"Years#"&amp;$B$4,"Period#"&amp;$B$3,"View#"&amp;$B$10,"Consolidation#"&amp;$B$13,"Data Source#"&amp;$B$11,"Intercompany#"&amp;$B$14,"Movement#"&amp;$B$12,"Custom1#"&amp;$B$6,"Custom2#"&amp;$B$7,"Custom3#"&amp;$B$8,"Custom4#"&amp;$B$9,"Entity#"&amp;$B57,"Account#"&amp;$V$15)),2)</f>
        <v>0</v>
      </c>
      <c r="W57" s="133">
        <f>ROUND(([2]!HsGetValue("FCC","Scenario#"&amp;$B$2,"Years#"&amp;$B$4,"Period#"&amp;$B$3,"View#"&amp;$B$10,"Consolidation#"&amp;$B$13,"Data Source#"&amp;$B$11,"Intercompany#"&amp;$B$14,"Movement#"&amp;$B$12,"Custom1#"&amp;$B$6,"Custom2#"&amp;$B$7,"Custom3#"&amp;$B$8,"Custom4#"&amp;$B$9,"Entity#"&amp;$B57,"Account#"&amp;$W$15)+[2]!HsGetValue("FCC","Scenario#"&amp;$B$2,"Years#"&amp;$B$4,"Period#"&amp;$B$3,"View#"&amp;$B$10,"Consolidation#"&amp;$B$13,"Data Source#"&amp;$B$11,"Intercompany#"&amp;$B$14,"Movement#"&amp;$B$12,"Custom1#"&amp;$B$6,"Custom2#"&amp;$B$7,"Custom3#"&amp;$B$8,"Custom4#"&amp;$B$9,"Entity#"&amp;$B57,"Account#"&amp;$W$16)),2)</f>
        <v>0</v>
      </c>
    </row>
    <row r="58" spans="1:23" s="341" customFormat="1">
      <c r="A58" s="339" t="s">
        <v>420</v>
      </c>
      <c r="B58" s="346" t="s">
        <v>488</v>
      </c>
      <c r="C58" s="340">
        <v>47610</v>
      </c>
      <c r="D58" s="340" t="s">
        <v>158</v>
      </c>
      <c r="E58" s="347" t="s">
        <v>487</v>
      </c>
      <c r="F58" s="342">
        <f t="shared" si="0"/>
        <v>0</v>
      </c>
      <c r="G58" s="343" t="s">
        <v>736</v>
      </c>
      <c r="H58" s="343">
        <v>0</v>
      </c>
      <c r="I58" s="343">
        <v>0</v>
      </c>
      <c r="J58" s="345">
        <v>0</v>
      </c>
      <c r="K58" s="343">
        <v>0</v>
      </c>
      <c r="L58" s="343">
        <v>0</v>
      </c>
      <c r="M58" s="343">
        <v>0</v>
      </c>
      <c r="N58" s="343">
        <v>0</v>
      </c>
      <c r="O58" s="343">
        <v>0</v>
      </c>
      <c r="P58" s="343">
        <v>0</v>
      </c>
      <c r="Q58" s="343">
        <v>0</v>
      </c>
      <c r="R58" s="343">
        <v>0</v>
      </c>
      <c r="S58" s="343">
        <v>0</v>
      </c>
      <c r="T58" s="343"/>
      <c r="U58" s="343">
        <v>0</v>
      </c>
      <c r="V58" s="343">
        <v>0</v>
      </c>
      <c r="W58" s="343">
        <v>0</v>
      </c>
    </row>
    <row r="59" spans="1:23">
      <c r="A59" s="132" t="s">
        <v>420</v>
      </c>
      <c r="B59" s="276" t="s">
        <v>473</v>
      </c>
      <c r="C59" s="33">
        <v>47700</v>
      </c>
      <c r="D59" s="33" t="s">
        <v>158</v>
      </c>
      <c r="E59" t="s">
        <v>486</v>
      </c>
      <c r="F59" s="229">
        <f t="shared" si="0"/>
        <v>20262363.810000002</v>
      </c>
      <c r="G59" s="147" t="s">
        <v>736</v>
      </c>
      <c r="H59" s="133">
        <f>ROUND(([2]!HsGetValue("FCC","Scenario#"&amp;$B$2,"Years#"&amp;$B$4,"Period#"&amp;$B$3,"View#"&amp;$B$10,"Consolidation#"&amp;$B$13,"Data Source#"&amp;$B$11,"Intercompany#"&amp;$B$14,"Movement#"&amp;$B$12,"Custom1#"&amp;$B$6,"Custom2#"&amp;$B$7,"Custom3#"&amp;$B$8,"Custom4#"&amp;$B$9,"Entity#"&amp;$B59,"Account#"&amp;$H$15)+[2]!HsGetValue("FCC","Scenario#"&amp;$B$2,"Years#"&amp;$B$4,"Period#"&amp;$B$3,"View#"&amp;$B$10,"Consolidation#"&amp;$B$13,"Data Source#"&amp;$B$11,"Intercompany#"&amp;$B$14,"Movement#"&amp;$B$12,"Custom1#"&amp;$B$6,"Custom2#"&amp;$B$7,"Custom3#"&amp;$B$8,"Custom4#"&amp;$B$9,"Entity#"&amp;$B59,"Account#"&amp;$H$16)),2)</f>
        <v>17926511.23</v>
      </c>
      <c r="I59" s="133">
        <f>ROUND(([2]!HsGetValue("FCC","Scenario#"&amp;$B$2,"Years#"&amp;$B$4,"Period#"&amp;$B$3,"View#"&amp;$B$10,"Consolidation#"&amp;$B$13,"Data Source#"&amp;$B$11,"Intercompany#"&amp;$B$14,"Movement#"&amp;$B$12,"Custom1#"&amp;$B$6,"Custom2#"&amp;$B$7,"Custom3#"&amp;$B$8,"Custom4#"&amp;$B$9,"Entity#"&amp;$B59,"Account#"&amp;$I$15)+[2]!HsGetValue("FCC","Scenario#"&amp;$B$2,"Years#"&amp;$B$4,"Period#"&amp;$B$3,"View#"&amp;$B$10,"Consolidation#"&amp;$B$13,"Data Source#"&amp;$B$11,"Intercompany#"&amp;$B$14,"Movement#"&amp;$B$12,"Custom1#"&amp;$B$6,"Custom2#"&amp;$B$7,"Custom3#"&amp;$B$8,"Custom4#"&amp;$B$9,"Entity#"&amp;$B59,"Account#"&amp;$I$16)+[2]!HsGetValue("FCC","Scenario#"&amp;$B$2,"Years#"&amp;$B$4,"Period#"&amp;$B$3,"View#"&amp;$B$10,"Consolidation#"&amp;$B$13,"Data Source#"&amp;$B$11,"Intercompany#"&amp;$B$14,"Movement#"&amp;$B$12,"Custom1#"&amp;$B$6,"Custom2#"&amp;$B$7,"Custom3#"&amp;$B$8,"Custom4#"&amp;$B$9,"Entity#"&amp;$B59,"Account#"&amp;$I$17)),2)</f>
        <v>0</v>
      </c>
      <c r="J59" s="34">
        <f>ROUND(([2]!HsGetValue("FCC","Scenario#"&amp;$B$2,"Years#"&amp;$B$4,"Period#"&amp;$B$3,"View#"&amp;$B$10,"Consolidation#"&amp;$B$13,"Data Source#"&amp;$B$11,"Intercompany#"&amp;$B$14,"Movement#"&amp;$B$12,"Custom1#"&amp;$B$6,"Custom2#"&amp;$B$7,"Custom3#"&amp;$B$8,"Custom4#"&amp;$B$9,"Entity#"&amp;$B59,"Account#"&amp;$J$15)+[2]!HsGetValue("FCC","Scenario#"&amp;$B$2,"Years#"&amp;$B$4,"Period#"&amp;$B$3,"View#"&amp;$B$10,"Consolidation#"&amp;$B$13,"Data Source#"&amp;$B$11,"Intercompany#"&amp;$B$14,"Movement#"&amp;$B$12,"Custom1#"&amp;$B$6,"Custom2#"&amp;$B$7,"Custom3#"&amp;$B$8,"Custom4#"&amp;$B$9,"Entity#"&amp;$B59,"Account#"&amp;$J$16)),2)</f>
        <v>0</v>
      </c>
      <c r="K59" s="133">
        <f>ROUND(([2]!HsGetValue("FCC","Scenario#"&amp;$B$2,"Years#"&amp;$B$4,"Period#"&amp;$B$3,"View#"&amp;$B$10,"Consolidation#"&amp;$B$13,"Data Source#"&amp;$B$11,"Intercompany#"&amp;$B$14,"Movement#"&amp;$B$12,"Custom1#"&amp;$B$6,"Custom2#"&amp;$B$7,"Custom3#"&amp;$B$8,"Custom4#"&amp;$B$9,"Entity#"&amp;$B59,"Account#"&amp;$K$15)+[2]!HsGetValue("FCC","Scenario#"&amp;$B$2,"Years#"&amp;$B$4,"Period#"&amp;$B$3,"View#"&amp;$B$10,"Consolidation#"&amp;$B$13,"Data Source#"&amp;$B$11,"Intercompany#"&amp;$B$14,"Movement#"&amp;$B$12,"Custom1#"&amp;$B$6,"Custom2#"&amp;$B$7,"Custom3#"&amp;$B$8,"Custom4#"&amp;$B$9,"Entity#"&amp;$B59,"Account#"&amp;$K$16)+[2]!HsGetValue("FCC","Scenario#"&amp;$B$2,"Years#"&amp;$B$4,"Period#"&amp;$B$3,"View#"&amp;$B$10,"Consolidation#"&amp;$B$13,"Data Source#"&amp;$B$11,"Intercompany#"&amp;$B$14,"Movement#"&amp;$B$12,"Custom1#"&amp;$B$6,"Custom2#"&amp;$B$7,"Custom3#"&amp;$B$8,"Custom4#"&amp;$B$9,"Entity#"&amp;$B59,"Account#"&amp;$K$17)+[2]!HsGetValue("FCC","Scenario#"&amp;$B$2,"Years#"&amp;$B$4,"Period#"&amp;$B$3,"View#"&amp;$B$10,"Consolidation#"&amp;$B$13,"Data Source#"&amp;$B$11,"Intercompany#"&amp;$B$14,"Movement#"&amp;$B$12,"Custom1#"&amp;$B$6,"Custom2#"&amp;$B$7,"Custom3#"&amp;$B$8,"Custom4#"&amp;$B$9,"Entity#"&amp;$B59,"Account#"&amp;$K$18)),2)</f>
        <v>2335852.58</v>
      </c>
      <c r="L59" s="133">
        <f>ROUND(([2]!HsGetValue("FCC","Scenario#"&amp;$B$2,"Years#"&amp;$B$4,"Period#"&amp;$B$3,"View#"&amp;$B$10,"Consolidation#"&amp;$B$13,"Data Source#"&amp;$B$11,"Intercompany#"&amp;$B$14,"Movement#"&amp;$B$12,"Custom1#"&amp;$B$6,"Custom2#"&amp;$B$7,"Custom3#"&amp;$B$8,"Custom4#"&amp;$B$9,"Entity#"&amp;$B59,"Account#"&amp;$L$15)+[2]!HsGetValue("FCC","Scenario#"&amp;$B$2,"Years#"&amp;$B$4,"Period#"&amp;$B$3,"View#"&amp;$B$10,"Consolidation#"&amp;$B$13,"Data Source#"&amp;$B$11,"Intercompany#"&amp;$B$14,"Movement#"&amp;$B$12,"Custom1#"&amp;$B$6,"Custom2#"&amp;$B$7,"Custom3#"&amp;$B$8,"Custom4#"&amp;$B$9,"Entity#"&amp;$B59,"Account#"&amp;$L$16)),2)</f>
        <v>0</v>
      </c>
      <c r="M59" s="231">
        <f>ROUND(([2]!HsGetValue("FCC","Scenario#"&amp;$B$2,"Years#"&amp;$B$4,"Period#"&amp;$B$3,"View#"&amp;$B$10,"Consolidation#"&amp;$B$13,"Data Source#"&amp;$B$11,"Intercompany#"&amp;$B$14,"Movement#"&amp;$B$12,"Custom1#"&amp;$B$6,"Custom2#"&amp;$B$7,"Custom3#"&amp;$B$8,"Custom4#"&amp;$B$9,"Entity#"&amp;$B59,"Account#"&amp;$M$15)+[2]!HsGetValue("FCC","Scenario#"&amp;$B$2,"Years#"&amp;$B$4,"Period#"&amp;$B$3,"View#"&amp;$B$10,"Consolidation#"&amp;$B$13,"Data Source#"&amp;$B$11,"Intercompany#"&amp;$B$14,"Movement#"&amp;$B$12,"Custom1#"&amp;$B$6,"Custom2#"&amp;$B$7,"Custom3#"&amp;$B$8,"Custom4#"&amp;$B$9,"Entity#"&amp;$B59,"Account#"&amp;$M$16)+[2]!HsGetValue("FCC","Scenario#"&amp;$B$2,"Years#"&amp;$B$4,"Period#"&amp;$B$3,"View#"&amp;$B$10,"Consolidation#"&amp;$B$13,"Data Source#"&amp;$B$11,"Intercompany#"&amp;$B$14,"Movement#"&amp;$B$12,"Custom1#"&amp;$B$6,"Custom2#"&amp;$B$7,"Custom3#"&amp;$B$8,"Custom4#"&amp;$B$9,"Entity#"&amp;$B59,"Account#"&amp;$M$17)),2)</f>
        <v>0</v>
      </c>
      <c r="N59" s="133">
        <f>ROUND(([2]!HsGetValue("FCC","Scenario#"&amp;$B$2,"Years#"&amp;$B$4,"Period#"&amp;$B$3,"View#"&amp;$B$10,"Consolidation#"&amp;$B$13,"Data Source#"&amp;$B$11,"Intercompany#"&amp;$B$14,"Movement#"&amp;$B$12,"Custom1#"&amp;$B$6,"Custom2#"&amp;$B$7,"Custom3#"&amp;$B$8,"Custom4#"&amp;$B$9,"Entity#"&amp;$B59,"Account#"&amp;$N$15)+[2]!HsGetValue("FCC","Scenario#"&amp;$B$2,"Years#"&amp;$B$4,"Period#"&amp;$B$3,"View#"&amp;$B$10,"Consolidation#"&amp;$B$13,"Data Source#"&amp;$B$11,"Intercompany#"&amp;$B$14,"Movement#"&amp;$B$12,"Custom1#"&amp;$B$6,"Custom2#"&amp;$B$7,"Custom3#"&amp;$B$8,"Custom4#"&amp;$B$9,"Entity#"&amp;$B59,"Account#"&amp;$N$16)),2)</f>
        <v>0</v>
      </c>
      <c r="O59" s="133">
        <f>ROUND(([2]!HsGetValue("FCC","Scenario#"&amp;$B$2,"Years#"&amp;$B$4,"Period#"&amp;$B$3,"View#"&amp;$B$10,"Consolidation#"&amp;$B$13,"Data Source#"&amp;$B$11,"Intercompany#"&amp;$B$14,"Movement#"&amp;$B$12,"Custom1#"&amp;$B$6,"Custom2#"&amp;$B$7,"Custom3#"&amp;$B$8,"Custom4#"&amp;$B$9,"Entity#"&amp;$B59,"Account#"&amp;$O$15)+[2]!HsGetValue("FCC","Scenario#"&amp;$B$2,"Years#"&amp;$B$4,"Period#"&amp;$B$3,"View#"&amp;$B$10,"Consolidation#"&amp;$B$13,"Data Source#"&amp;$B$11,"Intercompany#"&amp;$B$14,"Movement#"&amp;$B$12,"Custom1#"&amp;$B$6,"Custom2#"&amp;$B$7,"Custom3#"&amp;$B$8,"Custom4#"&amp;$B$9,"Entity#"&amp;$B59,"Account#"&amp;$O$16)),2)</f>
        <v>0</v>
      </c>
      <c r="P59" s="133">
        <f>ROUND(([2]!HsGetValue("FCC","Scenario#"&amp;$B$2,"Years#"&amp;$B$4,"Period#"&amp;$B$3,"View#"&amp;$B$10,"Consolidation#"&amp;$B$13,"Data Source#"&amp;$B$11,"Intercompany#"&amp;$B$14,"Movement#"&amp;$B$12,"Custom1#"&amp;$B$6,"Custom2#"&amp;$B$7,"Custom3#"&amp;$B$8,"Custom4#"&amp;$B$9,"Entity#"&amp;$B59,"Account#"&amp;$P$15)+[2]!HsGetValue("FCC","Scenario#"&amp;$B$2,"Years#"&amp;$B$4,"Period#"&amp;$B$3,"View#"&amp;$B$10,"Consolidation#"&amp;$B$13,"Data Source#"&amp;$B$11,"Intercompany#"&amp;$B$14,"Movement#"&amp;$B$12,"Custom1#"&amp;$B$6,"Custom2#"&amp;$B$7,"Custom3#"&amp;$B$8,"Custom4#"&amp;$B$9,"Entity#"&amp;$B59,"Account#"&amp;$P$16)),2)</f>
        <v>0</v>
      </c>
      <c r="Q59" s="133">
        <f>ROUND(([2]!HsGetValue("FCC","Scenario#"&amp;$B$2,"Years#"&amp;$B$4,"Period#"&amp;$B$3,"View#"&amp;$B$10,"Consolidation#"&amp;$B$13,"Data Source#"&amp;$B$11,"Intercompany#"&amp;$B$14,"Movement#"&amp;$B$12,"Custom1#"&amp;$B$6,"Custom2#"&amp;$B$7,"Custom3#"&amp;$B$8,"Custom4#"&amp;$B$9,"Entity#"&amp;$B59,"Account#"&amp;$Q$15)),2)</f>
        <v>0</v>
      </c>
      <c r="R59" s="133">
        <f>ROUND(([2]!HsGetValue("FCC","Scenario#"&amp;$B$2,"Years#"&amp;$B$4,"Period#"&amp;$B$3,"View#"&amp;$B$10,"Consolidation#"&amp;$B$13,"Data Source#"&amp;$B$11,"Intercompany#"&amp;$B$14,"Movement#"&amp;$B$12,"Custom1#"&amp;$B$6,"Custom2#"&amp;$B$7,"Custom3#"&amp;$B$8,"Custom4#"&amp;$B$9,"Entity#"&amp;$B59,"Account#"&amp;$R$15)),2)</f>
        <v>0</v>
      </c>
      <c r="S59" s="133">
        <f>ROUND(([2]!HsGetValue("FCC","Scenario#"&amp;$B$2,"Years#"&amp;$B$4,"Period#"&amp;$B$3,"View#"&amp;$B$10,"Consolidation#"&amp;$B$13,"Data Source#"&amp;$B$11,"Intercompany#"&amp;$B$14,"Movement#"&amp;$B$12,"Custom1#"&amp;$B$6,"Custom2#"&amp;$B$7,"Custom3#"&amp;$B$8,"Custom4#"&amp;$B$9,"Entity#"&amp;$B59,"Account#"&amp;$S$15)),2)</f>
        <v>0</v>
      </c>
      <c r="T59" s="133"/>
      <c r="U59" s="133">
        <f>ROUND(([2]!HsGetValue("FCC","Scenario#"&amp;$B$2,"Years#"&amp;$B$4,"Period#"&amp;$B$3,"View#"&amp;$B$10,"Consolidation#"&amp;$B$13,"Data Source#"&amp;$B$11,"Intercompany#"&amp;$B$14,"Movement#"&amp;$B$12,"Custom1#"&amp;$B$6,"Custom2#"&amp;$B$7,"Custom3#"&amp;$B$8,"Custom4#"&amp;$B$9,"Entity#"&amp;$B59,"Account#"&amp;$U$15)),2)</f>
        <v>0</v>
      </c>
      <c r="V59" s="133">
        <f>ROUND(([2]!HsGetValue("FCC","Scenario#"&amp;$B$2,"Years#"&amp;$B$4,"Period#"&amp;$B$3,"View#"&amp;$B$10,"Consolidation#"&amp;$B$13,"Data Source#"&amp;$B$11,"Intercompany#"&amp;$B$14,"Movement#"&amp;$B$12,"Custom1#"&amp;$B$6,"Custom2#"&amp;$B$7,"Custom3#"&amp;$B$8,"Custom4#"&amp;$B$9,"Entity#"&amp;$B59,"Account#"&amp;$V$15)),2)</f>
        <v>0</v>
      </c>
      <c r="W59" s="133">
        <f>ROUND(([2]!HsGetValue("FCC","Scenario#"&amp;$B$2,"Years#"&amp;$B$4,"Period#"&amp;$B$3,"View#"&amp;$B$10,"Consolidation#"&amp;$B$13,"Data Source#"&amp;$B$11,"Intercompany#"&amp;$B$14,"Movement#"&amp;$B$12,"Custom1#"&amp;$B$6,"Custom2#"&amp;$B$7,"Custom3#"&amp;$B$8,"Custom4#"&amp;$B$9,"Entity#"&amp;$B59,"Account#"&amp;$W$15)+[2]!HsGetValue("FCC","Scenario#"&amp;$B$2,"Years#"&amp;$B$4,"Period#"&amp;$B$3,"View#"&amp;$B$10,"Consolidation#"&amp;$B$13,"Data Source#"&amp;$B$11,"Intercompany#"&amp;$B$14,"Movement#"&amp;$B$12,"Custom1#"&amp;$B$6,"Custom2#"&amp;$B$7,"Custom3#"&amp;$B$8,"Custom4#"&amp;$B$9,"Entity#"&amp;$B59,"Account#"&amp;$W$16)),2)</f>
        <v>0</v>
      </c>
    </row>
    <row r="60" spans="1:23">
      <c r="A60" s="132" t="s">
        <v>420</v>
      </c>
      <c r="B60" s="132" t="s">
        <v>325</v>
      </c>
      <c r="C60" s="33">
        <v>47800</v>
      </c>
      <c r="D60" s="33" t="s">
        <v>158</v>
      </c>
      <c r="E60" t="s">
        <v>83</v>
      </c>
      <c r="F60" s="229">
        <f t="shared" si="0"/>
        <v>1636442.2</v>
      </c>
      <c r="G60" s="147" t="s">
        <v>736</v>
      </c>
      <c r="H60" s="133">
        <f>ROUND(([2]!HsGetValue("FCC","Scenario#"&amp;$B$2,"Years#"&amp;$B$4,"Period#"&amp;$B$3,"View#"&amp;$B$10,"Consolidation#"&amp;$B$13,"Data Source#"&amp;$B$11,"Intercompany#"&amp;$B$14,"Movement#"&amp;$B$12,"Custom1#"&amp;$B$6,"Custom2#"&amp;$B$7,"Custom3#"&amp;$B$8,"Custom4#"&amp;$B$9,"Entity#"&amp;$B60,"Account#"&amp;$H$15)+[2]!HsGetValue("FCC","Scenario#"&amp;$B$2,"Years#"&amp;$B$4,"Period#"&amp;$B$3,"View#"&amp;$B$10,"Consolidation#"&amp;$B$13,"Data Source#"&amp;$B$11,"Intercompany#"&amp;$B$14,"Movement#"&amp;$B$12,"Custom1#"&amp;$B$6,"Custom2#"&amp;$B$7,"Custom3#"&amp;$B$8,"Custom4#"&amp;$B$9,"Entity#"&amp;$B60,"Account#"&amp;$H$16)),2)</f>
        <v>1636442.2</v>
      </c>
      <c r="I60" s="133">
        <f>ROUND(([2]!HsGetValue("FCC","Scenario#"&amp;$B$2,"Years#"&amp;$B$4,"Period#"&amp;$B$3,"View#"&amp;$B$10,"Consolidation#"&amp;$B$13,"Data Source#"&amp;$B$11,"Intercompany#"&amp;$B$14,"Movement#"&amp;$B$12,"Custom1#"&amp;$B$6,"Custom2#"&amp;$B$7,"Custom3#"&amp;$B$8,"Custom4#"&amp;$B$9,"Entity#"&amp;$B60,"Account#"&amp;$I$15)+[2]!HsGetValue("FCC","Scenario#"&amp;$B$2,"Years#"&amp;$B$4,"Period#"&amp;$B$3,"View#"&amp;$B$10,"Consolidation#"&amp;$B$13,"Data Source#"&amp;$B$11,"Intercompany#"&amp;$B$14,"Movement#"&amp;$B$12,"Custom1#"&amp;$B$6,"Custom2#"&amp;$B$7,"Custom3#"&amp;$B$8,"Custom4#"&amp;$B$9,"Entity#"&amp;$B60,"Account#"&amp;$I$16)+[2]!HsGetValue("FCC","Scenario#"&amp;$B$2,"Years#"&amp;$B$4,"Period#"&amp;$B$3,"View#"&amp;$B$10,"Consolidation#"&amp;$B$13,"Data Source#"&amp;$B$11,"Intercompany#"&amp;$B$14,"Movement#"&amp;$B$12,"Custom1#"&amp;$B$6,"Custom2#"&amp;$B$7,"Custom3#"&amp;$B$8,"Custom4#"&amp;$B$9,"Entity#"&amp;$B60,"Account#"&amp;$I$17)),2)</f>
        <v>0</v>
      </c>
      <c r="J60" s="34">
        <f>ROUND(([2]!HsGetValue("FCC","Scenario#"&amp;$B$2,"Years#"&amp;$B$4,"Period#"&amp;$B$3,"View#"&amp;$B$10,"Consolidation#"&amp;$B$13,"Data Source#"&amp;$B$11,"Intercompany#"&amp;$B$14,"Movement#"&amp;$B$12,"Custom1#"&amp;$B$6,"Custom2#"&amp;$B$7,"Custom3#"&amp;$B$8,"Custom4#"&amp;$B$9,"Entity#"&amp;$B60,"Account#"&amp;$J$15)+[2]!HsGetValue("FCC","Scenario#"&amp;$B$2,"Years#"&amp;$B$4,"Period#"&amp;$B$3,"View#"&amp;$B$10,"Consolidation#"&amp;$B$13,"Data Source#"&amp;$B$11,"Intercompany#"&amp;$B$14,"Movement#"&amp;$B$12,"Custom1#"&amp;$B$6,"Custom2#"&amp;$B$7,"Custom3#"&amp;$B$8,"Custom4#"&amp;$B$9,"Entity#"&amp;$B60,"Account#"&amp;$J$16)),2)</f>
        <v>0</v>
      </c>
      <c r="K60" s="133">
        <f>ROUND(([2]!HsGetValue("FCC","Scenario#"&amp;$B$2,"Years#"&amp;$B$4,"Period#"&amp;$B$3,"View#"&amp;$B$10,"Consolidation#"&amp;$B$13,"Data Source#"&amp;$B$11,"Intercompany#"&amp;$B$14,"Movement#"&amp;$B$12,"Custom1#"&amp;$B$6,"Custom2#"&amp;$B$7,"Custom3#"&amp;$B$8,"Custom4#"&amp;$B$9,"Entity#"&amp;$B60,"Account#"&amp;$K$15)+[2]!HsGetValue("FCC","Scenario#"&amp;$B$2,"Years#"&amp;$B$4,"Period#"&amp;$B$3,"View#"&amp;$B$10,"Consolidation#"&amp;$B$13,"Data Source#"&amp;$B$11,"Intercompany#"&amp;$B$14,"Movement#"&amp;$B$12,"Custom1#"&amp;$B$6,"Custom2#"&amp;$B$7,"Custom3#"&amp;$B$8,"Custom4#"&amp;$B$9,"Entity#"&amp;$B60,"Account#"&amp;$K$16)+[2]!HsGetValue("FCC","Scenario#"&amp;$B$2,"Years#"&amp;$B$4,"Period#"&amp;$B$3,"View#"&amp;$B$10,"Consolidation#"&amp;$B$13,"Data Source#"&amp;$B$11,"Intercompany#"&amp;$B$14,"Movement#"&amp;$B$12,"Custom1#"&amp;$B$6,"Custom2#"&amp;$B$7,"Custom3#"&amp;$B$8,"Custom4#"&amp;$B$9,"Entity#"&amp;$B60,"Account#"&amp;$K$17)+[2]!HsGetValue("FCC","Scenario#"&amp;$B$2,"Years#"&amp;$B$4,"Period#"&amp;$B$3,"View#"&amp;$B$10,"Consolidation#"&amp;$B$13,"Data Source#"&amp;$B$11,"Intercompany#"&amp;$B$14,"Movement#"&amp;$B$12,"Custom1#"&amp;$B$6,"Custom2#"&amp;$B$7,"Custom3#"&amp;$B$8,"Custom4#"&amp;$B$9,"Entity#"&amp;$B60,"Account#"&amp;$K$18)),2)</f>
        <v>0</v>
      </c>
      <c r="L60" s="133">
        <f>ROUND(([2]!HsGetValue("FCC","Scenario#"&amp;$B$2,"Years#"&amp;$B$4,"Period#"&amp;$B$3,"View#"&amp;$B$10,"Consolidation#"&amp;$B$13,"Data Source#"&amp;$B$11,"Intercompany#"&amp;$B$14,"Movement#"&amp;$B$12,"Custom1#"&amp;$B$6,"Custom2#"&amp;$B$7,"Custom3#"&amp;$B$8,"Custom4#"&amp;$B$9,"Entity#"&amp;$B60,"Account#"&amp;$L$15)+[2]!HsGetValue("FCC","Scenario#"&amp;$B$2,"Years#"&amp;$B$4,"Period#"&amp;$B$3,"View#"&amp;$B$10,"Consolidation#"&amp;$B$13,"Data Source#"&amp;$B$11,"Intercompany#"&amp;$B$14,"Movement#"&amp;$B$12,"Custom1#"&amp;$B$6,"Custom2#"&amp;$B$7,"Custom3#"&amp;$B$8,"Custom4#"&amp;$B$9,"Entity#"&amp;$B60,"Account#"&amp;$L$16)),2)</f>
        <v>0</v>
      </c>
      <c r="M60" s="231">
        <f>ROUND(([2]!HsGetValue("FCC","Scenario#"&amp;$B$2,"Years#"&amp;$B$4,"Period#"&amp;$B$3,"View#"&amp;$B$10,"Consolidation#"&amp;$B$13,"Data Source#"&amp;$B$11,"Intercompany#"&amp;$B$14,"Movement#"&amp;$B$12,"Custom1#"&amp;$B$6,"Custom2#"&amp;$B$7,"Custom3#"&amp;$B$8,"Custom4#"&amp;$B$9,"Entity#"&amp;$B60,"Account#"&amp;$M$15)+[2]!HsGetValue("FCC","Scenario#"&amp;$B$2,"Years#"&amp;$B$4,"Period#"&amp;$B$3,"View#"&amp;$B$10,"Consolidation#"&amp;$B$13,"Data Source#"&amp;$B$11,"Intercompany#"&amp;$B$14,"Movement#"&amp;$B$12,"Custom1#"&amp;$B$6,"Custom2#"&amp;$B$7,"Custom3#"&amp;$B$8,"Custom4#"&amp;$B$9,"Entity#"&amp;$B60,"Account#"&amp;$M$16)+[2]!HsGetValue("FCC","Scenario#"&amp;$B$2,"Years#"&amp;$B$4,"Period#"&amp;$B$3,"View#"&amp;$B$10,"Consolidation#"&amp;$B$13,"Data Source#"&amp;$B$11,"Intercompany#"&amp;$B$14,"Movement#"&amp;$B$12,"Custom1#"&amp;$B$6,"Custom2#"&amp;$B$7,"Custom3#"&amp;$B$8,"Custom4#"&amp;$B$9,"Entity#"&amp;$B60,"Account#"&amp;$M$17)),2)</f>
        <v>0</v>
      </c>
      <c r="N60" s="133">
        <f>ROUND(([2]!HsGetValue("FCC","Scenario#"&amp;$B$2,"Years#"&amp;$B$4,"Period#"&amp;$B$3,"View#"&amp;$B$10,"Consolidation#"&amp;$B$13,"Data Source#"&amp;$B$11,"Intercompany#"&amp;$B$14,"Movement#"&amp;$B$12,"Custom1#"&amp;$B$6,"Custom2#"&amp;$B$7,"Custom3#"&amp;$B$8,"Custom4#"&amp;$B$9,"Entity#"&amp;$B60,"Account#"&amp;$N$15)+[2]!HsGetValue("FCC","Scenario#"&amp;$B$2,"Years#"&amp;$B$4,"Period#"&amp;$B$3,"View#"&amp;$B$10,"Consolidation#"&amp;$B$13,"Data Source#"&amp;$B$11,"Intercompany#"&amp;$B$14,"Movement#"&amp;$B$12,"Custom1#"&amp;$B$6,"Custom2#"&amp;$B$7,"Custom3#"&amp;$B$8,"Custom4#"&amp;$B$9,"Entity#"&amp;$B60,"Account#"&amp;$N$16)),2)</f>
        <v>0</v>
      </c>
      <c r="O60" s="133">
        <f>ROUND(([2]!HsGetValue("FCC","Scenario#"&amp;$B$2,"Years#"&amp;$B$4,"Period#"&amp;$B$3,"View#"&amp;$B$10,"Consolidation#"&amp;$B$13,"Data Source#"&amp;$B$11,"Intercompany#"&amp;$B$14,"Movement#"&amp;$B$12,"Custom1#"&amp;$B$6,"Custom2#"&amp;$B$7,"Custom3#"&amp;$B$8,"Custom4#"&amp;$B$9,"Entity#"&amp;$B60,"Account#"&amp;$O$15)+[2]!HsGetValue("FCC","Scenario#"&amp;$B$2,"Years#"&amp;$B$4,"Period#"&amp;$B$3,"View#"&amp;$B$10,"Consolidation#"&amp;$B$13,"Data Source#"&amp;$B$11,"Intercompany#"&amp;$B$14,"Movement#"&amp;$B$12,"Custom1#"&amp;$B$6,"Custom2#"&amp;$B$7,"Custom3#"&amp;$B$8,"Custom4#"&amp;$B$9,"Entity#"&amp;$B60,"Account#"&amp;$O$16)),2)</f>
        <v>0</v>
      </c>
      <c r="P60" s="133">
        <f>ROUND(([2]!HsGetValue("FCC","Scenario#"&amp;$B$2,"Years#"&amp;$B$4,"Period#"&amp;$B$3,"View#"&amp;$B$10,"Consolidation#"&amp;$B$13,"Data Source#"&amp;$B$11,"Intercompany#"&amp;$B$14,"Movement#"&amp;$B$12,"Custom1#"&amp;$B$6,"Custom2#"&amp;$B$7,"Custom3#"&amp;$B$8,"Custom4#"&amp;$B$9,"Entity#"&amp;$B60,"Account#"&amp;$P$15)+[2]!HsGetValue("FCC","Scenario#"&amp;$B$2,"Years#"&amp;$B$4,"Period#"&amp;$B$3,"View#"&amp;$B$10,"Consolidation#"&amp;$B$13,"Data Source#"&amp;$B$11,"Intercompany#"&amp;$B$14,"Movement#"&amp;$B$12,"Custom1#"&amp;$B$6,"Custom2#"&amp;$B$7,"Custom3#"&amp;$B$8,"Custom4#"&amp;$B$9,"Entity#"&amp;$B60,"Account#"&amp;$P$16)),2)</f>
        <v>0</v>
      </c>
      <c r="Q60" s="133">
        <f>ROUND(([2]!HsGetValue("FCC","Scenario#"&amp;$B$2,"Years#"&amp;$B$4,"Period#"&amp;$B$3,"View#"&amp;$B$10,"Consolidation#"&amp;$B$13,"Data Source#"&amp;$B$11,"Intercompany#"&amp;$B$14,"Movement#"&amp;$B$12,"Custom1#"&amp;$B$6,"Custom2#"&amp;$B$7,"Custom3#"&amp;$B$8,"Custom4#"&amp;$B$9,"Entity#"&amp;$B60,"Account#"&amp;$Q$15)),2)</f>
        <v>0</v>
      </c>
      <c r="R60" s="133">
        <f>ROUND(([2]!HsGetValue("FCC","Scenario#"&amp;$B$2,"Years#"&amp;$B$4,"Period#"&amp;$B$3,"View#"&amp;$B$10,"Consolidation#"&amp;$B$13,"Data Source#"&amp;$B$11,"Intercompany#"&amp;$B$14,"Movement#"&amp;$B$12,"Custom1#"&amp;$B$6,"Custom2#"&amp;$B$7,"Custom3#"&amp;$B$8,"Custom4#"&amp;$B$9,"Entity#"&amp;$B60,"Account#"&amp;$R$15)),2)</f>
        <v>0</v>
      </c>
      <c r="S60" s="133">
        <f>ROUND(([2]!HsGetValue("FCC","Scenario#"&amp;$B$2,"Years#"&amp;$B$4,"Period#"&amp;$B$3,"View#"&amp;$B$10,"Consolidation#"&amp;$B$13,"Data Source#"&amp;$B$11,"Intercompany#"&amp;$B$14,"Movement#"&amp;$B$12,"Custom1#"&amp;$B$6,"Custom2#"&amp;$B$7,"Custom3#"&amp;$B$8,"Custom4#"&amp;$B$9,"Entity#"&amp;$B60,"Account#"&amp;$S$15)),2)</f>
        <v>0</v>
      </c>
      <c r="T60" s="133"/>
      <c r="U60" s="133">
        <f>ROUND(([2]!HsGetValue("FCC","Scenario#"&amp;$B$2,"Years#"&amp;$B$4,"Period#"&amp;$B$3,"View#"&amp;$B$10,"Consolidation#"&amp;$B$13,"Data Source#"&amp;$B$11,"Intercompany#"&amp;$B$14,"Movement#"&amp;$B$12,"Custom1#"&amp;$B$6,"Custom2#"&amp;$B$7,"Custom3#"&amp;$B$8,"Custom4#"&amp;$B$9,"Entity#"&amp;$B60,"Account#"&amp;$U$15)),2)</f>
        <v>0</v>
      </c>
      <c r="V60" s="133">
        <f>ROUND(([2]!HsGetValue("FCC","Scenario#"&amp;$B$2,"Years#"&amp;$B$4,"Period#"&amp;$B$3,"View#"&amp;$B$10,"Consolidation#"&amp;$B$13,"Data Source#"&amp;$B$11,"Intercompany#"&amp;$B$14,"Movement#"&amp;$B$12,"Custom1#"&amp;$B$6,"Custom2#"&amp;$B$7,"Custom3#"&amp;$B$8,"Custom4#"&amp;$B$9,"Entity#"&amp;$B60,"Account#"&amp;$V$15)),2)</f>
        <v>0</v>
      </c>
      <c r="W60" s="133">
        <f>ROUND(([2]!HsGetValue("FCC","Scenario#"&amp;$B$2,"Years#"&amp;$B$4,"Period#"&amp;$B$3,"View#"&amp;$B$10,"Consolidation#"&amp;$B$13,"Data Source#"&amp;$B$11,"Intercompany#"&amp;$B$14,"Movement#"&amp;$B$12,"Custom1#"&amp;$B$6,"Custom2#"&amp;$B$7,"Custom3#"&amp;$B$8,"Custom4#"&amp;$B$9,"Entity#"&amp;$B60,"Account#"&amp;$W$15)+[2]!HsGetValue("FCC","Scenario#"&amp;$B$2,"Years#"&amp;$B$4,"Period#"&amp;$B$3,"View#"&amp;$B$10,"Consolidation#"&amp;$B$13,"Data Source#"&amp;$B$11,"Intercompany#"&amp;$B$14,"Movement#"&amp;$B$12,"Custom1#"&amp;$B$6,"Custom2#"&amp;$B$7,"Custom3#"&amp;$B$8,"Custom4#"&amp;$B$9,"Entity#"&amp;$B60,"Account#"&amp;$W$16)),2)</f>
        <v>0</v>
      </c>
    </row>
    <row r="61" spans="1:23">
      <c r="A61" s="132" t="s">
        <v>420</v>
      </c>
      <c r="B61" s="132" t="s">
        <v>326</v>
      </c>
      <c r="C61" s="33">
        <v>48000</v>
      </c>
      <c r="D61" s="33" t="s">
        <v>158</v>
      </c>
      <c r="E61" t="s">
        <v>84</v>
      </c>
      <c r="F61" s="229">
        <f t="shared" si="0"/>
        <v>0</v>
      </c>
      <c r="G61" s="147" t="s">
        <v>736</v>
      </c>
      <c r="H61" s="133">
        <f>ROUND(([2]!HsGetValue("FCC","Scenario#"&amp;$B$2,"Years#"&amp;$B$4,"Period#"&amp;$B$3,"View#"&amp;$B$10,"Consolidation#"&amp;$B$13,"Data Source#"&amp;$B$11,"Intercompany#"&amp;$B$14,"Movement#"&amp;$B$12,"Custom1#"&amp;$B$6,"Custom2#"&amp;$B$7,"Custom3#"&amp;$B$8,"Custom4#"&amp;$B$9,"Entity#"&amp;$B61,"Account#"&amp;$H$15)+[2]!HsGetValue("FCC","Scenario#"&amp;$B$2,"Years#"&amp;$B$4,"Period#"&amp;$B$3,"View#"&amp;$B$10,"Consolidation#"&amp;$B$13,"Data Source#"&amp;$B$11,"Intercompany#"&amp;$B$14,"Movement#"&amp;$B$12,"Custom1#"&amp;$B$6,"Custom2#"&amp;$B$7,"Custom3#"&amp;$B$8,"Custom4#"&amp;$B$9,"Entity#"&amp;$B61,"Account#"&amp;$H$16)),2)</f>
        <v>0</v>
      </c>
      <c r="I61" s="133">
        <f>ROUND(([2]!HsGetValue("FCC","Scenario#"&amp;$B$2,"Years#"&amp;$B$4,"Period#"&amp;$B$3,"View#"&amp;$B$10,"Consolidation#"&amp;$B$13,"Data Source#"&amp;$B$11,"Intercompany#"&amp;$B$14,"Movement#"&amp;$B$12,"Custom1#"&amp;$B$6,"Custom2#"&amp;$B$7,"Custom3#"&amp;$B$8,"Custom4#"&amp;$B$9,"Entity#"&amp;$B61,"Account#"&amp;$I$15)+[2]!HsGetValue("FCC","Scenario#"&amp;$B$2,"Years#"&amp;$B$4,"Period#"&amp;$B$3,"View#"&amp;$B$10,"Consolidation#"&amp;$B$13,"Data Source#"&amp;$B$11,"Intercompany#"&amp;$B$14,"Movement#"&amp;$B$12,"Custom1#"&amp;$B$6,"Custom2#"&amp;$B$7,"Custom3#"&amp;$B$8,"Custom4#"&amp;$B$9,"Entity#"&amp;$B61,"Account#"&amp;$I$16)+[2]!HsGetValue("FCC","Scenario#"&amp;$B$2,"Years#"&amp;$B$4,"Period#"&amp;$B$3,"View#"&amp;$B$10,"Consolidation#"&amp;$B$13,"Data Source#"&amp;$B$11,"Intercompany#"&amp;$B$14,"Movement#"&amp;$B$12,"Custom1#"&amp;$B$6,"Custom2#"&amp;$B$7,"Custom3#"&amp;$B$8,"Custom4#"&amp;$B$9,"Entity#"&amp;$B61,"Account#"&amp;$I$17)),2)</f>
        <v>0</v>
      </c>
      <c r="J61" s="34">
        <f>ROUND(([2]!HsGetValue("FCC","Scenario#"&amp;$B$2,"Years#"&amp;$B$4,"Period#"&amp;$B$3,"View#"&amp;$B$10,"Consolidation#"&amp;$B$13,"Data Source#"&amp;$B$11,"Intercompany#"&amp;$B$14,"Movement#"&amp;$B$12,"Custom1#"&amp;$B$6,"Custom2#"&amp;$B$7,"Custom3#"&amp;$B$8,"Custom4#"&amp;$B$9,"Entity#"&amp;$B61,"Account#"&amp;$J$15)+[2]!HsGetValue("FCC","Scenario#"&amp;$B$2,"Years#"&amp;$B$4,"Period#"&amp;$B$3,"View#"&amp;$B$10,"Consolidation#"&amp;$B$13,"Data Source#"&amp;$B$11,"Intercompany#"&amp;$B$14,"Movement#"&amp;$B$12,"Custom1#"&amp;$B$6,"Custom2#"&amp;$B$7,"Custom3#"&amp;$B$8,"Custom4#"&amp;$B$9,"Entity#"&amp;$B61,"Account#"&amp;$J$16)),2)</f>
        <v>0</v>
      </c>
      <c r="K61" s="133">
        <f>ROUND(([2]!HsGetValue("FCC","Scenario#"&amp;$B$2,"Years#"&amp;$B$4,"Period#"&amp;$B$3,"View#"&amp;$B$10,"Consolidation#"&amp;$B$13,"Data Source#"&amp;$B$11,"Intercompany#"&amp;$B$14,"Movement#"&amp;$B$12,"Custom1#"&amp;$B$6,"Custom2#"&amp;$B$7,"Custom3#"&amp;$B$8,"Custom4#"&amp;$B$9,"Entity#"&amp;$B61,"Account#"&amp;$K$15)+[2]!HsGetValue("FCC","Scenario#"&amp;$B$2,"Years#"&amp;$B$4,"Period#"&amp;$B$3,"View#"&amp;$B$10,"Consolidation#"&amp;$B$13,"Data Source#"&amp;$B$11,"Intercompany#"&amp;$B$14,"Movement#"&amp;$B$12,"Custom1#"&amp;$B$6,"Custom2#"&amp;$B$7,"Custom3#"&amp;$B$8,"Custom4#"&amp;$B$9,"Entity#"&amp;$B61,"Account#"&amp;$K$16)+[2]!HsGetValue("FCC","Scenario#"&amp;$B$2,"Years#"&amp;$B$4,"Period#"&amp;$B$3,"View#"&amp;$B$10,"Consolidation#"&amp;$B$13,"Data Source#"&amp;$B$11,"Intercompany#"&amp;$B$14,"Movement#"&amp;$B$12,"Custom1#"&amp;$B$6,"Custom2#"&amp;$B$7,"Custom3#"&amp;$B$8,"Custom4#"&amp;$B$9,"Entity#"&amp;$B61,"Account#"&amp;$K$17)+[2]!HsGetValue("FCC","Scenario#"&amp;$B$2,"Years#"&amp;$B$4,"Period#"&amp;$B$3,"View#"&amp;$B$10,"Consolidation#"&amp;$B$13,"Data Source#"&amp;$B$11,"Intercompany#"&amp;$B$14,"Movement#"&amp;$B$12,"Custom1#"&amp;$B$6,"Custom2#"&amp;$B$7,"Custom3#"&amp;$B$8,"Custom4#"&amp;$B$9,"Entity#"&amp;$B61,"Account#"&amp;$K$18)),2)</f>
        <v>0</v>
      </c>
      <c r="L61" s="133">
        <f>ROUND(([2]!HsGetValue("FCC","Scenario#"&amp;$B$2,"Years#"&amp;$B$4,"Period#"&amp;$B$3,"View#"&amp;$B$10,"Consolidation#"&amp;$B$13,"Data Source#"&amp;$B$11,"Intercompany#"&amp;$B$14,"Movement#"&amp;$B$12,"Custom1#"&amp;$B$6,"Custom2#"&amp;$B$7,"Custom3#"&amp;$B$8,"Custom4#"&amp;$B$9,"Entity#"&amp;$B61,"Account#"&amp;$L$15)+[2]!HsGetValue("FCC","Scenario#"&amp;$B$2,"Years#"&amp;$B$4,"Period#"&amp;$B$3,"View#"&amp;$B$10,"Consolidation#"&amp;$B$13,"Data Source#"&amp;$B$11,"Intercompany#"&amp;$B$14,"Movement#"&amp;$B$12,"Custom1#"&amp;$B$6,"Custom2#"&amp;$B$7,"Custom3#"&amp;$B$8,"Custom4#"&amp;$B$9,"Entity#"&amp;$B61,"Account#"&amp;$L$16)),2)</f>
        <v>0</v>
      </c>
      <c r="M61" s="231">
        <f>ROUND(([2]!HsGetValue("FCC","Scenario#"&amp;$B$2,"Years#"&amp;$B$4,"Period#"&amp;$B$3,"View#"&amp;$B$10,"Consolidation#"&amp;$B$13,"Data Source#"&amp;$B$11,"Intercompany#"&amp;$B$14,"Movement#"&amp;$B$12,"Custom1#"&amp;$B$6,"Custom2#"&amp;$B$7,"Custom3#"&amp;$B$8,"Custom4#"&amp;$B$9,"Entity#"&amp;$B61,"Account#"&amp;$M$15)+[2]!HsGetValue("FCC","Scenario#"&amp;$B$2,"Years#"&amp;$B$4,"Period#"&amp;$B$3,"View#"&amp;$B$10,"Consolidation#"&amp;$B$13,"Data Source#"&amp;$B$11,"Intercompany#"&amp;$B$14,"Movement#"&amp;$B$12,"Custom1#"&amp;$B$6,"Custom2#"&amp;$B$7,"Custom3#"&amp;$B$8,"Custom4#"&amp;$B$9,"Entity#"&amp;$B61,"Account#"&amp;$M$16)+[2]!HsGetValue("FCC","Scenario#"&amp;$B$2,"Years#"&amp;$B$4,"Period#"&amp;$B$3,"View#"&amp;$B$10,"Consolidation#"&amp;$B$13,"Data Source#"&amp;$B$11,"Intercompany#"&amp;$B$14,"Movement#"&amp;$B$12,"Custom1#"&amp;$B$6,"Custom2#"&amp;$B$7,"Custom3#"&amp;$B$8,"Custom4#"&amp;$B$9,"Entity#"&amp;$B61,"Account#"&amp;$M$17)),2)</f>
        <v>0</v>
      </c>
      <c r="N61" s="133">
        <f>ROUND(([2]!HsGetValue("FCC","Scenario#"&amp;$B$2,"Years#"&amp;$B$4,"Period#"&amp;$B$3,"View#"&amp;$B$10,"Consolidation#"&amp;$B$13,"Data Source#"&amp;$B$11,"Intercompany#"&amp;$B$14,"Movement#"&amp;$B$12,"Custom1#"&amp;$B$6,"Custom2#"&amp;$B$7,"Custom3#"&amp;$B$8,"Custom4#"&amp;$B$9,"Entity#"&amp;$B61,"Account#"&amp;$N$15)+[2]!HsGetValue("FCC","Scenario#"&amp;$B$2,"Years#"&amp;$B$4,"Period#"&amp;$B$3,"View#"&amp;$B$10,"Consolidation#"&amp;$B$13,"Data Source#"&amp;$B$11,"Intercompany#"&amp;$B$14,"Movement#"&amp;$B$12,"Custom1#"&amp;$B$6,"Custom2#"&amp;$B$7,"Custom3#"&amp;$B$8,"Custom4#"&amp;$B$9,"Entity#"&amp;$B61,"Account#"&amp;$N$16)),2)</f>
        <v>0</v>
      </c>
      <c r="O61" s="133">
        <f>ROUND(([2]!HsGetValue("FCC","Scenario#"&amp;$B$2,"Years#"&amp;$B$4,"Period#"&amp;$B$3,"View#"&amp;$B$10,"Consolidation#"&amp;$B$13,"Data Source#"&amp;$B$11,"Intercompany#"&amp;$B$14,"Movement#"&amp;$B$12,"Custom1#"&amp;$B$6,"Custom2#"&amp;$B$7,"Custom3#"&amp;$B$8,"Custom4#"&amp;$B$9,"Entity#"&amp;$B61,"Account#"&amp;$O$15)+[2]!HsGetValue("FCC","Scenario#"&amp;$B$2,"Years#"&amp;$B$4,"Period#"&amp;$B$3,"View#"&amp;$B$10,"Consolidation#"&amp;$B$13,"Data Source#"&amp;$B$11,"Intercompany#"&amp;$B$14,"Movement#"&amp;$B$12,"Custom1#"&amp;$B$6,"Custom2#"&amp;$B$7,"Custom3#"&amp;$B$8,"Custom4#"&amp;$B$9,"Entity#"&amp;$B61,"Account#"&amp;$O$16)),2)</f>
        <v>0</v>
      </c>
      <c r="P61" s="133">
        <f>ROUND(([2]!HsGetValue("FCC","Scenario#"&amp;$B$2,"Years#"&amp;$B$4,"Period#"&amp;$B$3,"View#"&amp;$B$10,"Consolidation#"&amp;$B$13,"Data Source#"&amp;$B$11,"Intercompany#"&amp;$B$14,"Movement#"&amp;$B$12,"Custom1#"&amp;$B$6,"Custom2#"&amp;$B$7,"Custom3#"&amp;$B$8,"Custom4#"&amp;$B$9,"Entity#"&amp;$B61,"Account#"&amp;$P$15)+[2]!HsGetValue("FCC","Scenario#"&amp;$B$2,"Years#"&amp;$B$4,"Period#"&amp;$B$3,"View#"&amp;$B$10,"Consolidation#"&amp;$B$13,"Data Source#"&amp;$B$11,"Intercompany#"&amp;$B$14,"Movement#"&amp;$B$12,"Custom1#"&amp;$B$6,"Custom2#"&amp;$B$7,"Custom3#"&amp;$B$8,"Custom4#"&amp;$B$9,"Entity#"&amp;$B61,"Account#"&amp;$P$16)),2)</f>
        <v>0</v>
      </c>
      <c r="Q61" s="133">
        <f>ROUND(([2]!HsGetValue("FCC","Scenario#"&amp;$B$2,"Years#"&amp;$B$4,"Period#"&amp;$B$3,"View#"&amp;$B$10,"Consolidation#"&amp;$B$13,"Data Source#"&amp;$B$11,"Intercompany#"&amp;$B$14,"Movement#"&amp;$B$12,"Custom1#"&amp;$B$6,"Custom2#"&amp;$B$7,"Custom3#"&amp;$B$8,"Custom4#"&amp;$B$9,"Entity#"&amp;$B61,"Account#"&amp;$Q$15)),2)</f>
        <v>0</v>
      </c>
      <c r="R61" s="348">
        <f>ROUND(([2]!HsGetValue("FCC","Scenario#"&amp;$B$2,"Years#"&amp;$B$4,"Period#"&amp;$B$3,"View#"&amp;$B$10,"Consolidation#"&amp;$B$13,"Data Source#"&amp;$B$11,"Intercompany#"&amp;$B$14,"Movement#"&amp;$B$12,"Custom1#"&amp;$B$6,"Custom2#"&amp;$B$7,"Custom3#"&amp;$B$8,"Custom4#"&amp;$B$9,"Entity#"&amp;$B61,"Account#"&amp;$R$15)),2)</f>
        <v>0</v>
      </c>
      <c r="S61" s="133">
        <f>ROUND(([2]!HsGetValue("FCC","Scenario#"&amp;$B$2,"Years#"&amp;$B$4,"Period#"&amp;$B$3,"View#"&amp;$B$10,"Consolidation#"&amp;$B$13,"Data Source#"&amp;$B$11,"Intercompany#"&amp;$B$14,"Movement#"&amp;$B$12,"Custom1#"&amp;$B$6,"Custom2#"&amp;$B$7,"Custom3#"&amp;$B$8,"Custom4#"&amp;$B$9,"Entity#"&amp;$B61,"Account#"&amp;$S$15)),2)</f>
        <v>0</v>
      </c>
      <c r="T61" s="133"/>
      <c r="U61" s="133">
        <f>ROUND(([2]!HsGetValue("FCC","Scenario#"&amp;$B$2,"Years#"&amp;$B$4,"Period#"&amp;$B$3,"View#"&amp;$B$10,"Consolidation#"&amp;$B$13,"Data Source#"&amp;$B$11,"Intercompany#"&amp;$B$14,"Movement#"&amp;$B$12,"Custom1#"&amp;$B$6,"Custom2#"&amp;$B$7,"Custom3#"&amp;$B$8,"Custom4#"&amp;$B$9,"Entity#"&amp;$B61,"Account#"&amp;$U$15)),2)</f>
        <v>0</v>
      </c>
      <c r="V61" s="133">
        <f>ROUND(([2]!HsGetValue("FCC","Scenario#"&amp;$B$2,"Years#"&amp;$B$4,"Period#"&amp;$B$3,"View#"&amp;$B$10,"Consolidation#"&amp;$B$13,"Data Source#"&amp;$B$11,"Intercompany#"&amp;$B$14,"Movement#"&amp;$B$12,"Custom1#"&amp;$B$6,"Custom2#"&amp;$B$7,"Custom3#"&amp;$B$8,"Custom4#"&amp;$B$9,"Entity#"&amp;$B61,"Account#"&amp;$V$15)),2)</f>
        <v>0</v>
      </c>
      <c r="W61" s="133">
        <f>ROUND(([2]!HsGetValue("FCC","Scenario#"&amp;$B$2,"Years#"&amp;$B$4,"Period#"&amp;$B$3,"View#"&amp;$B$10,"Consolidation#"&amp;$B$13,"Data Source#"&amp;$B$11,"Intercompany#"&amp;$B$14,"Movement#"&amp;$B$12,"Custom1#"&amp;$B$6,"Custom2#"&amp;$B$7,"Custom3#"&amp;$B$8,"Custom4#"&amp;$B$9,"Entity#"&amp;$B61,"Account#"&amp;$W$15)+[2]!HsGetValue("FCC","Scenario#"&amp;$B$2,"Years#"&amp;$B$4,"Period#"&amp;$B$3,"View#"&amp;$B$10,"Consolidation#"&amp;$B$13,"Data Source#"&amp;$B$11,"Intercompany#"&amp;$B$14,"Movement#"&amp;$B$12,"Custom1#"&amp;$B$6,"Custom2#"&amp;$B$7,"Custom3#"&amp;$B$8,"Custom4#"&amp;$B$9,"Entity#"&amp;$B61,"Account#"&amp;$W$16)),2)</f>
        <v>0</v>
      </c>
    </row>
    <row r="62" spans="1:23" s="341" customFormat="1" ht="15" customHeight="1">
      <c r="A62" s="339" t="s">
        <v>420</v>
      </c>
      <c r="B62" s="339" t="s">
        <v>328</v>
      </c>
      <c r="C62" s="340">
        <v>48300</v>
      </c>
      <c r="D62" s="340" t="s">
        <v>158</v>
      </c>
      <c r="E62" s="341" t="s">
        <v>85</v>
      </c>
      <c r="F62" s="342">
        <f t="shared" si="0"/>
        <v>0</v>
      </c>
      <c r="G62" s="343">
        <v>0</v>
      </c>
      <c r="H62" s="343">
        <v>0</v>
      </c>
      <c r="I62" s="343">
        <v>0</v>
      </c>
      <c r="J62" s="345">
        <v>0</v>
      </c>
      <c r="K62" s="343">
        <v>0</v>
      </c>
      <c r="L62" s="343">
        <v>0</v>
      </c>
      <c r="M62" s="343">
        <v>0</v>
      </c>
      <c r="N62" s="343">
        <v>0</v>
      </c>
      <c r="O62" s="343">
        <v>0</v>
      </c>
      <c r="P62" s="343">
        <v>0</v>
      </c>
      <c r="Q62" s="343">
        <v>0</v>
      </c>
      <c r="R62" s="343">
        <v>0</v>
      </c>
      <c r="S62" s="343">
        <v>0</v>
      </c>
      <c r="T62" s="343"/>
      <c r="U62" s="343">
        <v>0</v>
      </c>
      <c r="V62" s="343">
        <v>0</v>
      </c>
      <c r="W62" s="343">
        <v>0</v>
      </c>
    </row>
    <row r="63" spans="1:23">
      <c r="A63" s="253" t="s">
        <v>420</v>
      </c>
      <c r="B63" s="253" t="s">
        <v>329</v>
      </c>
      <c r="C63" s="254" t="s">
        <v>469</v>
      </c>
      <c r="D63" s="254" t="s">
        <v>158</v>
      </c>
      <c r="E63" s="41" t="s">
        <v>86</v>
      </c>
      <c r="F63" s="229">
        <f t="shared" si="0"/>
        <v>31143844.190000001</v>
      </c>
      <c r="G63" s="147" t="s">
        <v>736</v>
      </c>
      <c r="H63" s="133">
        <f>ROUND(([2]!HsGetValue("FCC","Scenario#"&amp;$B$2,"Years#"&amp;$B$4,"Period#"&amp;$B$3,"View#"&amp;$B$10,"Consolidation#"&amp;$B$13,"Data Source#"&amp;$B$11,"Intercompany#"&amp;$B$14,"Movement#"&amp;$B$12,"Custom1#"&amp;$B$6,"Custom2#"&amp;$B$7,"Custom3#"&amp;$B$8,"Custom4#"&amp;$B$9,"Entity#"&amp;$B63,"Account#"&amp;$H$15)+[2]!HsGetValue("FCC","Scenario#"&amp;$B$2,"Years#"&amp;$B$4,"Period#"&amp;$B$3,"View#"&amp;$B$10,"Consolidation#"&amp;$B$13,"Data Source#"&amp;$B$11,"Intercompany#"&amp;$B$14,"Movement#"&amp;$B$12,"Custom1#"&amp;$B$6,"Custom2#"&amp;$B$7,"Custom3#"&amp;$B$8,"Custom4#"&amp;$B$9,"Entity#"&amp;$B63,"Account#"&amp;$H$16)),2)</f>
        <v>31143844.190000001</v>
      </c>
      <c r="I63" s="133">
        <f>ROUND(([2]!HsGetValue("FCC","Scenario#"&amp;$B$2,"Years#"&amp;$B$4,"Period#"&amp;$B$3,"View#"&amp;$B$10,"Consolidation#"&amp;$B$13,"Data Source#"&amp;$B$11,"Intercompany#"&amp;$B$14,"Movement#"&amp;$B$12,"Custom1#"&amp;$B$6,"Custom2#"&amp;$B$7,"Custom3#"&amp;$B$8,"Custom4#"&amp;$B$9,"Entity#"&amp;$B63,"Account#"&amp;$I$15)+[2]!HsGetValue("FCC","Scenario#"&amp;$B$2,"Years#"&amp;$B$4,"Period#"&amp;$B$3,"View#"&amp;$B$10,"Consolidation#"&amp;$B$13,"Data Source#"&amp;$B$11,"Intercompany#"&amp;$B$14,"Movement#"&amp;$B$12,"Custom1#"&amp;$B$6,"Custom2#"&amp;$B$7,"Custom3#"&amp;$B$8,"Custom4#"&amp;$B$9,"Entity#"&amp;$B63,"Account#"&amp;$I$16)+[2]!HsGetValue("FCC","Scenario#"&amp;$B$2,"Years#"&amp;$B$4,"Period#"&amp;$B$3,"View#"&amp;$B$10,"Consolidation#"&amp;$B$13,"Data Source#"&amp;$B$11,"Intercompany#"&amp;$B$14,"Movement#"&amp;$B$12,"Custom1#"&amp;$B$6,"Custom2#"&amp;$B$7,"Custom3#"&amp;$B$8,"Custom4#"&amp;$B$9,"Entity#"&amp;$B63,"Account#"&amp;$I$17)),2)</f>
        <v>0</v>
      </c>
      <c r="J63" s="34">
        <f>ROUND(([2]!HsGetValue("FCC","Scenario#"&amp;$B$2,"Years#"&amp;$B$4,"Period#"&amp;$B$3,"View#"&amp;$B$10,"Consolidation#"&amp;$B$13,"Data Source#"&amp;$B$11,"Intercompany#"&amp;$B$14,"Movement#"&amp;$B$12,"Custom1#"&amp;$B$6,"Custom2#"&amp;$B$7,"Custom3#"&amp;$B$8,"Custom4#"&amp;$B$9,"Entity#"&amp;$B63,"Account#"&amp;$J$15)+[2]!HsGetValue("FCC","Scenario#"&amp;$B$2,"Years#"&amp;$B$4,"Period#"&amp;$B$3,"View#"&amp;$B$10,"Consolidation#"&amp;$B$13,"Data Source#"&amp;$B$11,"Intercompany#"&amp;$B$14,"Movement#"&amp;$B$12,"Custom1#"&amp;$B$6,"Custom2#"&amp;$B$7,"Custom3#"&amp;$B$8,"Custom4#"&amp;$B$9,"Entity#"&amp;$B63,"Account#"&amp;$J$16)),2)</f>
        <v>0</v>
      </c>
      <c r="K63" s="133">
        <f>ROUND(([2]!HsGetValue("FCC","Scenario#"&amp;$B$2,"Years#"&amp;$B$4,"Period#"&amp;$B$3,"View#"&amp;$B$10,"Consolidation#"&amp;$B$13,"Data Source#"&amp;$B$11,"Intercompany#"&amp;$B$14,"Movement#"&amp;$B$12,"Custom1#"&amp;$B$6,"Custom2#"&amp;$B$7,"Custom3#"&amp;$B$8,"Custom4#"&amp;$B$9,"Entity#"&amp;$B63,"Account#"&amp;$K$15)+[2]!HsGetValue("FCC","Scenario#"&amp;$B$2,"Years#"&amp;$B$4,"Period#"&amp;$B$3,"View#"&amp;$B$10,"Consolidation#"&amp;$B$13,"Data Source#"&amp;$B$11,"Intercompany#"&amp;$B$14,"Movement#"&amp;$B$12,"Custom1#"&amp;$B$6,"Custom2#"&amp;$B$7,"Custom3#"&amp;$B$8,"Custom4#"&amp;$B$9,"Entity#"&amp;$B63,"Account#"&amp;$K$16)+[2]!HsGetValue("FCC","Scenario#"&amp;$B$2,"Years#"&amp;$B$4,"Period#"&amp;$B$3,"View#"&amp;$B$10,"Consolidation#"&amp;$B$13,"Data Source#"&amp;$B$11,"Intercompany#"&amp;$B$14,"Movement#"&amp;$B$12,"Custom1#"&amp;$B$6,"Custom2#"&amp;$B$7,"Custom3#"&amp;$B$8,"Custom4#"&amp;$B$9,"Entity#"&amp;$B63,"Account#"&amp;$K$17)+[2]!HsGetValue("FCC","Scenario#"&amp;$B$2,"Years#"&amp;$B$4,"Period#"&amp;$B$3,"View#"&amp;$B$10,"Consolidation#"&amp;$B$13,"Data Source#"&amp;$B$11,"Intercompany#"&amp;$B$14,"Movement#"&amp;$B$12,"Custom1#"&amp;$B$6,"Custom2#"&amp;$B$7,"Custom3#"&amp;$B$8,"Custom4#"&amp;$B$9,"Entity#"&amp;$B63,"Account#"&amp;$K$18)),2)</f>
        <v>0</v>
      </c>
      <c r="L63" s="133">
        <f>ROUND(([2]!HsGetValue("FCC","Scenario#"&amp;$B$2,"Years#"&amp;$B$4,"Period#"&amp;$B$3,"View#"&amp;$B$10,"Consolidation#"&amp;$B$13,"Data Source#"&amp;$B$11,"Intercompany#"&amp;$B$14,"Movement#"&amp;$B$12,"Custom1#"&amp;$B$6,"Custom2#"&amp;$B$7,"Custom3#"&amp;$B$8,"Custom4#"&amp;$B$9,"Entity#"&amp;$B63,"Account#"&amp;$L$15)+[2]!HsGetValue("FCC","Scenario#"&amp;$B$2,"Years#"&amp;$B$4,"Period#"&amp;$B$3,"View#"&amp;$B$10,"Consolidation#"&amp;$B$13,"Data Source#"&amp;$B$11,"Intercompany#"&amp;$B$14,"Movement#"&amp;$B$12,"Custom1#"&amp;$B$6,"Custom2#"&amp;$B$7,"Custom3#"&amp;$B$8,"Custom4#"&amp;$B$9,"Entity#"&amp;$B63,"Account#"&amp;$L$16)),2)</f>
        <v>0</v>
      </c>
      <c r="M63" s="231">
        <f>ROUND(([2]!HsGetValue("FCC","Scenario#"&amp;$B$2,"Years#"&amp;$B$4,"Period#"&amp;$B$3,"View#"&amp;$B$10,"Consolidation#"&amp;$B$13,"Data Source#"&amp;$B$11,"Intercompany#"&amp;$B$14,"Movement#"&amp;$B$12,"Custom1#"&amp;$B$6,"Custom2#"&amp;$B$7,"Custom3#"&amp;$B$8,"Custom4#"&amp;$B$9,"Entity#"&amp;$B63,"Account#"&amp;$M$15)+[2]!HsGetValue("FCC","Scenario#"&amp;$B$2,"Years#"&amp;$B$4,"Period#"&amp;$B$3,"View#"&amp;$B$10,"Consolidation#"&amp;$B$13,"Data Source#"&amp;$B$11,"Intercompany#"&amp;$B$14,"Movement#"&amp;$B$12,"Custom1#"&amp;$B$6,"Custom2#"&amp;$B$7,"Custom3#"&amp;$B$8,"Custom4#"&amp;$B$9,"Entity#"&amp;$B63,"Account#"&amp;$M$16)+[2]!HsGetValue("FCC","Scenario#"&amp;$B$2,"Years#"&amp;$B$4,"Period#"&amp;$B$3,"View#"&amp;$B$10,"Consolidation#"&amp;$B$13,"Data Source#"&amp;$B$11,"Intercompany#"&amp;$B$14,"Movement#"&amp;$B$12,"Custom1#"&amp;$B$6,"Custom2#"&amp;$B$7,"Custom3#"&amp;$B$8,"Custom4#"&amp;$B$9,"Entity#"&amp;$B63,"Account#"&amp;$M$17)),2)</f>
        <v>0</v>
      </c>
      <c r="N63" s="133">
        <f>ROUND(([2]!HsGetValue("FCC","Scenario#"&amp;$B$2,"Years#"&amp;$B$4,"Period#"&amp;$B$3,"View#"&amp;$B$10,"Consolidation#"&amp;$B$13,"Data Source#"&amp;$B$11,"Intercompany#"&amp;$B$14,"Movement#"&amp;$B$12,"Custom1#"&amp;$B$6,"Custom2#"&amp;$B$7,"Custom3#"&amp;$B$8,"Custom4#"&amp;$B$9,"Entity#"&amp;$B63,"Account#"&amp;$N$15)+[2]!HsGetValue("FCC","Scenario#"&amp;$B$2,"Years#"&amp;$B$4,"Period#"&amp;$B$3,"View#"&amp;$B$10,"Consolidation#"&amp;$B$13,"Data Source#"&amp;$B$11,"Intercompany#"&amp;$B$14,"Movement#"&amp;$B$12,"Custom1#"&amp;$B$6,"Custom2#"&amp;$B$7,"Custom3#"&amp;$B$8,"Custom4#"&amp;$B$9,"Entity#"&amp;$B63,"Account#"&amp;$N$16)),2)</f>
        <v>0</v>
      </c>
      <c r="O63" s="133">
        <f>ROUND(([2]!HsGetValue("FCC","Scenario#"&amp;$B$2,"Years#"&amp;$B$4,"Period#"&amp;$B$3,"View#"&amp;$B$10,"Consolidation#"&amp;$B$13,"Data Source#"&amp;$B$11,"Intercompany#"&amp;$B$14,"Movement#"&amp;$B$12,"Custom1#"&amp;$B$6,"Custom2#"&amp;$B$7,"Custom3#"&amp;$B$8,"Custom4#"&amp;$B$9,"Entity#"&amp;$B63,"Account#"&amp;$O$15)+[2]!HsGetValue("FCC","Scenario#"&amp;$B$2,"Years#"&amp;$B$4,"Period#"&amp;$B$3,"View#"&amp;$B$10,"Consolidation#"&amp;$B$13,"Data Source#"&amp;$B$11,"Intercompany#"&amp;$B$14,"Movement#"&amp;$B$12,"Custom1#"&amp;$B$6,"Custom2#"&amp;$B$7,"Custom3#"&amp;$B$8,"Custom4#"&amp;$B$9,"Entity#"&amp;$B63,"Account#"&amp;$O$16)),2)</f>
        <v>0</v>
      </c>
      <c r="P63" s="133">
        <f>ROUND(([2]!HsGetValue("FCC","Scenario#"&amp;$B$2,"Years#"&amp;$B$4,"Period#"&amp;$B$3,"View#"&amp;$B$10,"Consolidation#"&amp;$B$13,"Data Source#"&amp;$B$11,"Intercompany#"&amp;$B$14,"Movement#"&amp;$B$12,"Custom1#"&amp;$B$6,"Custom2#"&amp;$B$7,"Custom3#"&amp;$B$8,"Custom4#"&amp;$B$9,"Entity#"&amp;$B63,"Account#"&amp;$P$15)+[2]!HsGetValue("FCC","Scenario#"&amp;$B$2,"Years#"&amp;$B$4,"Period#"&amp;$B$3,"View#"&amp;$B$10,"Consolidation#"&amp;$B$13,"Data Source#"&amp;$B$11,"Intercompany#"&amp;$B$14,"Movement#"&amp;$B$12,"Custom1#"&amp;$B$6,"Custom2#"&amp;$B$7,"Custom3#"&amp;$B$8,"Custom4#"&amp;$B$9,"Entity#"&amp;$B63,"Account#"&amp;$P$16)),2)</f>
        <v>0</v>
      </c>
      <c r="Q63" s="133">
        <f>ROUND(([2]!HsGetValue("FCC","Scenario#"&amp;$B$2,"Years#"&amp;$B$4,"Period#"&amp;$B$3,"View#"&amp;$B$10,"Consolidation#"&amp;$B$13,"Data Source#"&amp;$B$11,"Intercompany#"&amp;$B$14,"Movement#"&amp;$B$12,"Custom1#"&amp;$B$6,"Custom2#"&amp;$B$7,"Custom3#"&amp;$B$8,"Custom4#"&amp;$B$9,"Entity#"&amp;$B63,"Account#"&amp;$Q$15)),2)</f>
        <v>0</v>
      </c>
      <c r="R63" s="133">
        <f>ROUND(([2]!HsGetValue("FCC","Scenario#"&amp;$B$2,"Years#"&amp;$B$4,"Period#"&amp;$B$3,"View#"&amp;$B$10,"Consolidation#"&amp;$B$13,"Data Source#"&amp;$B$11,"Intercompany#"&amp;$B$14,"Movement#"&amp;$B$12,"Custom1#"&amp;$B$6,"Custom2#"&amp;$B$7,"Custom3#"&amp;$B$8,"Custom4#"&amp;$B$9,"Entity#"&amp;$B63,"Account#"&amp;$R$15)),2)</f>
        <v>0</v>
      </c>
      <c r="S63" s="133">
        <f>ROUND(([2]!HsGetValue("FCC","Scenario#"&amp;$B$2,"Years#"&amp;$B$4,"Period#"&amp;$B$3,"View#"&amp;$B$10,"Consolidation#"&amp;$B$13,"Data Source#"&amp;$B$11,"Intercompany#"&amp;$B$14,"Movement#"&amp;$B$12,"Custom1#"&amp;$B$6,"Custom2#"&amp;$B$7,"Custom3#"&amp;$B$8,"Custom4#"&amp;$B$9,"Entity#"&amp;$B63,"Account#"&amp;$S$15)),2)</f>
        <v>0</v>
      </c>
      <c r="T63" s="133"/>
      <c r="U63" s="133">
        <f>ROUND(([2]!HsGetValue("FCC","Scenario#"&amp;$B$2,"Years#"&amp;$B$4,"Period#"&amp;$B$3,"View#"&amp;$B$10,"Consolidation#"&amp;$B$13,"Data Source#"&amp;$B$11,"Intercompany#"&amp;$B$14,"Movement#"&amp;$B$12,"Custom1#"&amp;$B$6,"Custom2#"&amp;$B$7,"Custom3#"&amp;$B$8,"Custom4#"&amp;$B$9,"Entity#"&amp;$B63,"Account#"&amp;$U$15)),2)</f>
        <v>0</v>
      </c>
      <c r="V63" s="133">
        <f>ROUND(([2]!HsGetValue("FCC","Scenario#"&amp;$B$2,"Years#"&amp;$B$4,"Period#"&amp;$B$3,"View#"&amp;$B$10,"Consolidation#"&amp;$B$13,"Data Source#"&amp;$B$11,"Intercompany#"&amp;$B$14,"Movement#"&amp;$B$12,"Custom1#"&amp;$B$6,"Custom2#"&amp;$B$7,"Custom3#"&amp;$B$8,"Custom4#"&amp;$B$9,"Entity#"&amp;$B63,"Account#"&amp;$V$15)),2)</f>
        <v>0</v>
      </c>
      <c r="W63" s="133">
        <f>ROUND(([2]!HsGetValue("FCC","Scenario#"&amp;$B$2,"Years#"&amp;$B$4,"Period#"&amp;$B$3,"View#"&amp;$B$10,"Consolidation#"&amp;$B$13,"Data Source#"&amp;$B$11,"Intercompany#"&amp;$B$14,"Movement#"&amp;$B$12,"Custom1#"&amp;$B$6,"Custom2#"&amp;$B$7,"Custom3#"&amp;$B$8,"Custom4#"&amp;$B$9,"Entity#"&amp;$B63,"Account#"&amp;$W$15)+[2]!HsGetValue("FCC","Scenario#"&amp;$B$2,"Years#"&amp;$B$4,"Period#"&amp;$B$3,"View#"&amp;$B$10,"Consolidation#"&amp;$B$13,"Data Source#"&amp;$B$11,"Intercompany#"&amp;$B$14,"Movement#"&amp;$B$12,"Custom1#"&amp;$B$6,"Custom2#"&amp;$B$7,"Custom3#"&amp;$B$8,"Custom4#"&amp;$B$9,"Entity#"&amp;$B63,"Account#"&amp;$W$16)),2)</f>
        <v>0</v>
      </c>
    </row>
    <row r="64" spans="1:23">
      <c r="A64" s="132" t="s">
        <v>420</v>
      </c>
      <c r="B64" s="132" t="s">
        <v>468</v>
      </c>
      <c r="C64" s="33">
        <v>48400</v>
      </c>
      <c r="D64" s="33" t="s">
        <v>158</v>
      </c>
      <c r="E64" t="s">
        <v>86</v>
      </c>
      <c r="F64" s="229">
        <f t="shared" si="0"/>
        <v>0</v>
      </c>
      <c r="G64" s="147" t="s">
        <v>736</v>
      </c>
      <c r="H64" s="133">
        <f>ROUND(([2]!HsGetValue("FCC","Scenario#"&amp;$B$2,"Years#"&amp;$B$4,"Period#"&amp;$B$3,"View#"&amp;$B$10,"Consolidation#"&amp;$B$13,"Data Source#"&amp;$B$11,"Intercompany#"&amp;$B$14,"Movement#"&amp;$B$12,"Custom1#"&amp;$B$6,"Custom2#"&amp;$B$7,"Custom3#"&amp;$B$8,"Custom4#"&amp;$B$9,"Entity#"&amp;$B64,"Account#"&amp;$H$15)+[2]!HsGetValue("FCC","Scenario#"&amp;$B$2,"Years#"&amp;$B$4,"Period#"&amp;$B$3,"View#"&amp;$B$10,"Consolidation#"&amp;$B$13,"Data Source#"&amp;$B$11,"Intercompany#"&amp;$B$14,"Movement#"&amp;$B$12,"Custom1#"&amp;$B$6,"Custom2#"&amp;$B$7,"Custom3#"&amp;$B$8,"Custom4#"&amp;$B$9,"Entity#"&amp;$B64,"Account#"&amp;$H$16)),2)</f>
        <v>0</v>
      </c>
      <c r="I64" s="133">
        <f>ROUND(([2]!HsGetValue("FCC","Scenario#"&amp;$B$2,"Years#"&amp;$B$4,"Period#"&amp;$B$3,"View#"&amp;$B$10,"Consolidation#"&amp;$B$13,"Data Source#"&amp;$B$11,"Intercompany#"&amp;$B$14,"Movement#"&amp;$B$12,"Custom1#"&amp;$B$6,"Custom2#"&amp;$B$7,"Custom3#"&amp;$B$8,"Custom4#"&amp;$B$9,"Entity#"&amp;$B64,"Account#"&amp;$I$15)+[2]!HsGetValue("FCC","Scenario#"&amp;$B$2,"Years#"&amp;$B$4,"Period#"&amp;$B$3,"View#"&amp;$B$10,"Consolidation#"&amp;$B$13,"Data Source#"&amp;$B$11,"Intercompany#"&amp;$B$14,"Movement#"&amp;$B$12,"Custom1#"&amp;$B$6,"Custom2#"&amp;$B$7,"Custom3#"&amp;$B$8,"Custom4#"&amp;$B$9,"Entity#"&amp;$B64,"Account#"&amp;$I$16)+[2]!HsGetValue("FCC","Scenario#"&amp;$B$2,"Years#"&amp;$B$4,"Period#"&amp;$B$3,"View#"&amp;$B$10,"Consolidation#"&amp;$B$13,"Data Source#"&amp;$B$11,"Intercompany#"&amp;$B$14,"Movement#"&amp;$B$12,"Custom1#"&amp;$B$6,"Custom2#"&amp;$B$7,"Custom3#"&amp;$B$8,"Custom4#"&amp;$B$9,"Entity#"&amp;$B64,"Account#"&amp;$I$17)),2)</f>
        <v>0</v>
      </c>
      <c r="J64" s="34">
        <f>ROUND(([2]!HsGetValue("FCC","Scenario#"&amp;$B$2,"Years#"&amp;$B$4,"Period#"&amp;$B$3,"View#"&amp;$B$10,"Consolidation#"&amp;$B$13,"Data Source#"&amp;$B$11,"Intercompany#"&amp;$B$14,"Movement#"&amp;$B$12,"Custom1#"&amp;$B$6,"Custom2#"&amp;$B$7,"Custom3#"&amp;$B$8,"Custom4#"&amp;$B$9,"Entity#"&amp;$B64,"Account#"&amp;$J$15)+[2]!HsGetValue("FCC","Scenario#"&amp;$B$2,"Years#"&amp;$B$4,"Period#"&amp;$B$3,"View#"&amp;$B$10,"Consolidation#"&amp;$B$13,"Data Source#"&amp;$B$11,"Intercompany#"&amp;$B$14,"Movement#"&amp;$B$12,"Custom1#"&amp;$B$6,"Custom2#"&amp;$B$7,"Custom3#"&amp;$B$8,"Custom4#"&amp;$B$9,"Entity#"&amp;$B64,"Account#"&amp;$J$16)),2)</f>
        <v>0</v>
      </c>
      <c r="K64" s="133">
        <f>ROUND(([2]!HsGetValue("FCC","Scenario#"&amp;$B$2,"Years#"&amp;$B$4,"Period#"&amp;$B$3,"View#"&amp;$B$10,"Consolidation#"&amp;$B$13,"Data Source#"&amp;$B$11,"Intercompany#"&amp;$B$14,"Movement#"&amp;$B$12,"Custom1#"&amp;$B$6,"Custom2#"&amp;$B$7,"Custom3#"&amp;$B$8,"Custom4#"&amp;$B$9,"Entity#"&amp;$B64,"Account#"&amp;$K$15)+[2]!HsGetValue("FCC","Scenario#"&amp;$B$2,"Years#"&amp;$B$4,"Period#"&amp;$B$3,"View#"&amp;$B$10,"Consolidation#"&amp;$B$13,"Data Source#"&amp;$B$11,"Intercompany#"&amp;$B$14,"Movement#"&amp;$B$12,"Custom1#"&amp;$B$6,"Custom2#"&amp;$B$7,"Custom3#"&amp;$B$8,"Custom4#"&amp;$B$9,"Entity#"&amp;$B64,"Account#"&amp;$K$16)+[2]!HsGetValue("FCC","Scenario#"&amp;$B$2,"Years#"&amp;$B$4,"Period#"&amp;$B$3,"View#"&amp;$B$10,"Consolidation#"&amp;$B$13,"Data Source#"&amp;$B$11,"Intercompany#"&amp;$B$14,"Movement#"&amp;$B$12,"Custom1#"&amp;$B$6,"Custom2#"&amp;$B$7,"Custom3#"&amp;$B$8,"Custom4#"&amp;$B$9,"Entity#"&amp;$B64,"Account#"&amp;$K$17)+[2]!HsGetValue("FCC","Scenario#"&amp;$B$2,"Years#"&amp;$B$4,"Period#"&amp;$B$3,"View#"&amp;$B$10,"Consolidation#"&amp;$B$13,"Data Source#"&amp;$B$11,"Intercompany#"&amp;$B$14,"Movement#"&amp;$B$12,"Custom1#"&amp;$B$6,"Custom2#"&amp;$B$7,"Custom3#"&amp;$B$8,"Custom4#"&amp;$B$9,"Entity#"&amp;$B64,"Account#"&amp;$K$18)),2)</f>
        <v>0</v>
      </c>
      <c r="L64" s="133">
        <f>ROUND(([2]!HsGetValue("FCC","Scenario#"&amp;$B$2,"Years#"&amp;$B$4,"Period#"&amp;$B$3,"View#"&amp;$B$10,"Consolidation#"&amp;$B$13,"Data Source#"&amp;$B$11,"Intercompany#"&amp;$B$14,"Movement#"&amp;$B$12,"Custom1#"&amp;$B$6,"Custom2#"&amp;$B$7,"Custom3#"&amp;$B$8,"Custom4#"&amp;$B$9,"Entity#"&amp;$B64,"Account#"&amp;$L$15)+[2]!HsGetValue("FCC","Scenario#"&amp;$B$2,"Years#"&amp;$B$4,"Period#"&amp;$B$3,"View#"&amp;$B$10,"Consolidation#"&amp;$B$13,"Data Source#"&amp;$B$11,"Intercompany#"&amp;$B$14,"Movement#"&amp;$B$12,"Custom1#"&amp;$B$6,"Custom2#"&amp;$B$7,"Custom3#"&amp;$B$8,"Custom4#"&amp;$B$9,"Entity#"&amp;$B64,"Account#"&amp;$L$16)),2)</f>
        <v>0</v>
      </c>
      <c r="M64" s="231">
        <f>ROUND(([2]!HsGetValue("FCC","Scenario#"&amp;$B$2,"Years#"&amp;$B$4,"Period#"&amp;$B$3,"View#"&amp;$B$10,"Consolidation#"&amp;$B$13,"Data Source#"&amp;$B$11,"Intercompany#"&amp;$B$14,"Movement#"&amp;$B$12,"Custom1#"&amp;$B$6,"Custom2#"&amp;$B$7,"Custom3#"&amp;$B$8,"Custom4#"&amp;$B$9,"Entity#"&amp;$B64,"Account#"&amp;$M$15)+[2]!HsGetValue("FCC","Scenario#"&amp;$B$2,"Years#"&amp;$B$4,"Period#"&amp;$B$3,"View#"&amp;$B$10,"Consolidation#"&amp;$B$13,"Data Source#"&amp;$B$11,"Intercompany#"&amp;$B$14,"Movement#"&amp;$B$12,"Custom1#"&amp;$B$6,"Custom2#"&amp;$B$7,"Custom3#"&amp;$B$8,"Custom4#"&amp;$B$9,"Entity#"&amp;$B64,"Account#"&amp;$M$16)+[2]!HsGetValue("FCC","Scenario#"&amp;$B$2,"Years#"&amp;$B$4,"Period#"&amp;$B$3,"View#"&amp;$B$10,"Consolidation#"&amp;$B$13,"Data Source#"&amp;$B$11,"Intercompany#"&amp;$B$14,"Movement#"&amp;$B$12,"Custom1#"&amp;$B$6,"Custom2#"&amp;$B$7,"Custom3#"&amp;$B$8,"Custom4#"&amp;$B$9,"Entity#"&amp;$B64,"Account#"&amp;$M$17)),2)</f>
        <v>0</v>
      </c>
      <c r="N64" s="133">
        <f>ROUND(([2]!HsGetValue("FCC","Scenario#"&amp;$B$2,"Years#"&amp;$B$4,"Period#"&amp;$B$3,"View#"&amp;$B$10,"Consolidation#"&amp;$B$13,"Data Source#"&amp;$B$11,"Intercompany#"&amp;$B$14,"Movement#"&amp;$B$12,"Custom1#"&amp;$B$6,"Custom2#"&amp;$B$7,"Custom3#"&amp;$B$8,"Custom4#"&amp;$B$9,"Entity#"&amp;$B64,"Account#"&amp;$N$15)+[2]!HsGetValue("FCC","Scenario#"&amp;$B$2,"Years#"&amp;$B$4,"Period#"&amp;$B$3,"View#"&amp;$B$10,"Consolidation#"&amp;$B$13,"Data Source#"&amp;$B$11,"Intercompany#"&amp;$B$14,"Movement#"&amp;$B$12,"Custom1#"&amp;$B$6,"Custom2#"&amp;$B$7,"Custom3#"&amp;$B$8,"Custom4#"&amp;$B$9,"Entity#"&amp;$B64,"Account#"&amp;$N$16)),2)</f>
        <v>0</v>
      </c>
      <c r="O64" s="133">
        <f>ROUND(([2]!HsGetValue("FCC","Scenario#"&amp;$B$2,"Years#"&amp;$B$4,"Period#"&amp;$B$3,"View#"&amp;$B$10,"Consolidation#"&amp;$B$13,"Data Source#"&amp;$B$11,"Intercompany#"&amp;$B$14,"Movement#"&amp;$B$12,"Custom1#"&amp;$B$6,"Custom2#"&amp;$B$7,"Custom3#"&amp;$B$8,"Custom4#"&amp;$B$9,"Entity#"&amp;$B64,"Account#"&amp;$O$15)+[2]!HsGetValue("FCC","Scenario#"&amp;$B$2,"Years#"&amp;$B$4,"Period#"&amp;$B$3,"View#"&amp;$B$10,"Consolidation#"&amp;$B$13,"Data Source#"&amp;$B$11,"Intercompany#"&amp;$B$14,"Movement#"&amp;$B$12,"Custom1#"&amp;$B$6,"Custom2#"&amp;$B$7,"Custom3#"&amp;$B$8,"Custom4#"&amp;$B$9,"Entity#"&amp;$B64,"Account#"&amp;$O$16)),2)</f>
        <v>0</v>
      </c>
      <c r="P64" s="133">
        <f>ROUND(([2]!HsGetValue("FCC","Scenario#"&amp;$B$2,"Years#"&amp;$B$4,"Period#"&amp;$B$3,"View#"&amp;$B$10,"Consolidation#"&amp;$B$13,"Data Source#"&amp;$B$11,"Intercompany#"&amp;$B$14,"Movement#"&amp;$B$12,"Custom1#"&amp;$B$6,"Custom2#"&amp;$B$7,"Custom3#"&amp;$B$8,"Custom4#"&amp;$B$9,"Entity#"&amp;$B64,"Account#"&amp;$P$15)+[2]!HsGetValue("FCC","Scenario#"&amp;$B$2,"Years#"&amp;$B$4,"Period#"&amp;$B$3,"View#"&amp;$B$10,"Consolidation#"&amp;$B$13,"Data Source#"&amp;$B$11,"Intercompany#"&amp;$B$14,"Movement#"&amp;$B$12,"Custom1#"&amp;$B$6,"Custom2#"&amp;$B$7,"Custom3#"&amp;$B$8,"Custom4#"&amp;$B$9,"Entity#"&amp;$B64,"Account#"&amp;$P$16)),2)</f>
        <v>0</v>
      </c>
      <c r="Q64" s="133">
        <f>ROUND(([2]!HsGetValue("FCC","Scenario#"&amp;$B$2,"Years#"&amp;$B$4,"Period#"&amp;$B$3,"View#"&amp;$B$10,"Consolidation#"&amp;$B$13,"Data Source#"&amp;$B$11,"Intercompany#"&amp;$B$14,"Movement#"&amp;$B$12,"Custom1#"&amp;$B$6,"Custom2#"&amp;$B$7,"Custom3#"&amp;$B$8,"Custom4#"&amp;$B$9,"Entity#"&amp;$B64,"Account#"&amp;$Q$15)),2)</f>
        <v>0</v>
      </c>
      <c r="R64" s="133">
        <f>ROUND(([2]!HsGetValue("FCC","Scenario#"&amp;$B$2,"Years#"&amp;$B$4,"Period#"&amp;$B$3,"View#"&amp;$B$10,"Consolidation#"&amp;$B$13,"Data Source#"&amp;$B$11,"Intercompany#"&amp;$B$14,"Movement#"&amp;$B$12,"Custom1#"&amp;$B$6,"Custom2#"&amp;$B$7,"Custom3#"&amp;$B$8,"Custom4#"&amp;$B$9,"Entity#"&amp;$B64,"Account#"&amp;$R$15)),2)</f>
        <v>0</v>
      </c>
      <c r="S64" s="133">
        <f>ROUND(([2]!HsGetValue("FCC","Scenario#"&amp;$B$2,"Years#"&amp;$B$4,"Period#"&amp;$B$3,"View#"&amp;$B$10,"Consolidation#"&amp;$B$13,"Data Source#"&amp;$B$11,"Intercompany#"&amp;$B$14,"Movement#"&amp;$B$12,"Custom1#"&amp;$B$6,"Custom2#"&amp;$B$7,"Custom3#"&amp;$B$8,"Custom4#"&amp;$B$9,"Entity#"&amp;$B64,"Account#"&amp;$S$15)),2)</f>
        <v>0</v>
      </c>
      <c r="T64" s="133"/>
      <c r="U64" s="133">
        <f>ROUND(([2]!HsGetValue("FCC","Scenario#"&amp;$B$2,"Years#"&amp;$B$4,"Period#"&amp;$B$3,"View#"&amp;$B$10,"Consolidation#"&amp;$B$13,"Data Source#"&amp;$B$11,"Intercompany#"&amp;$B$14,"Movement#"&amp;$B$12,"Custom1#"&amp;$B$6,"Custom2#"&amp;$B$7,"Custom3#"&amp;$B$8,"Custom4#"&amp;$B$9,"Entity#"&amp;$B64,"Account#"&amp;$U$15)),2)</f>
        <v>0</v>
      </c>
      <c r="V64" s="133">
        <f>ROUND(([2]!HsGetValue("FCC","Scenario#"&amp;$B$2,"Years#"&amp;$B$4,"Period#"&amp;$B$3,"View#"&amp;$B$10,"Consolidation#"&amp;$B$13,"Data Source#"&amp;$B$11,"Intercompany#"&amp;$B$14,"Movement#"&amp;$B$12,"Custom1#"&amp;$B$6,"Custom2#"&amp;$B$7,"Custom3#"&amp;$B$8,"Custom4#"&amp;$B$9,"Entity#"&amp;$B64,"Account#"&amp;$V$15)),2)</f>
        <v>0</v>
      </c>
      <c r="W64" s="133">
        <f>ROUND(([2]!HsGetValue("FCC","Scenario#"&amp;$B$2,"Years#"&amp;$B$4,"Period#"&amp;$B$3,"View#"&amp;$B$10,"Consolidation#"&amp;$B$13,"Data Source#"&amp;$B$11,"Intercompany#"&amp;$B$14,"Movement#"&amp;$B$12,"Custom1#"&amp;$B$6,"Custom2#"&amp;$B$7,"Custom3#"&amp;$B$8,"Custom4#"&amp;$B$9,"Entity#"&amp;$B64,"Account#"&amp;$W$15)+[2]!HsGetValue("FCC","Scenario#"&amp;$B$2,"Years#"&amp;$B$4,"Period#"&amp;$B$3,"View#"&amp;$B$10,"Consolidation#"&amp;$B$13,"Data Source#"&amp;$B$11,"Intercompany#"&amp;$B$14,"Movement#"&amp;$B$12,"Custom1#"&amp;$B$6,"Custom2#"&amp;$B$7,"Custom3#"&amp;$B$8,"Custom4#"&amp;$B$9,"Entity#"&amp;$B64,"Account#"&amp;$W$16)),2)</f>
        <v>0</v>
      </c>
    </row>
    <row r="65" spans="1:23" ht="15" customHeight="1">
      <c r="A65" s="132" t="s">
        <v>420</v>
      </c>
      <c r="B65" s="132" t="s">
        <v>330</v>
      </c>
      <c r="C65" s="33">
        <v>48600</v>
      </c>
      <c r="D65" s="33" t="s">
        <v>158</v>
      </c>
      <c r="E65" t="s">
        <v>87</v>
      </c>
      <c r="F65" s="229">
        <f t="shared" si="0"/>
        <v>1007055000</v>
      </c>
      <c r="G65" s="133">
        <f>ROUND(([2]!HsGetValue("FCC","Scenario#"&amp;$B$2,"Years#"&amp;$B$4,"Period#"&amp;$B$3,"View#"&amp;$B$10,"Consolidation#"&amp;$B$13,"Data Source#"&amp;B$11,"Intercompany#"&amp;$B$14,"Movement#"&amp;$B$12,"Custom1#"&amp;$B$6,"Custom2#"&amp;$B$7,"Custom3#"&amp;$B$8,"Custom4#"&amp;$B$9,"Entity#"&amp;$B65,"Account#"&amp;$G$15)+[2]!HsGetValue("FCC","Scenario#"&amp;$B$2,"Years#"&amp;$B$4,"Period#"&amp;$B$3,"View#"&amp;$B$10,"Consolidation#"&amp;$B$13,"Data Source#"&amp;B$11,"Intercompany#"&amp;$B$14,"Movement#"&amp;$B$12,"Custom1#"&amp;$B$6,"Custom2#"&amp;$B$7,"Custom3#"&amp;$B$8,"Custom4#"&amp;$B$9,"Entity#"&amp;$B65,"Account#"&amp;$G$16)),2)</f>
        <v>0</v>
      </c>
      <c r="H65" s="133">
        <f>ROUND(([2]!HsGetValue("FCC","Scenario#"&amp;$B$2,"Years#"&amp;$B$4,"Period#"&amp;$B$3,"View#"&amp;$B$10,"Consolidation#"&amp;$B$13,"Data Source#"&amp;$B$11,"Intercompany#"&amp;$B$14,"Movement#"&amp;$B$12,"Custom1#"&amp;$B$6,"Custom2#"&amp;$B$7,"Custom3#"&amp;$B$8,"Custom4#"&amp;$B$9,"Entity#"&amp;$B65,"Account#"&amp;$H$15)+[2]!HsGetValue("FCC","Scenario#"&amp;$B$2,"Years#"&amp;$B$4,"Period#"&amp;$B$3,"View#"&amp;$B$10,"Consolidation#"&amp;$B$13,"Data Source#"&amp;$B$11,"Intercompany#"&amp;$B$14,"Movement#"&amp;$B$12,"Custom1#"&amp;$B$6,"Custom2#"&amp;$B$7,"Custom3#"&amp;$B$8,"Custom4#"&amp;$B$9,"Entity#"&amp;$B65,"Account#"&amp;$H$16)),2)</f>
        <v>0</v>
      </c>
      <c r="I65" s="133">
        <f>ROUND(([2]!HsGetValue("FCC","Scenario#"&amp;$B$2,"Years#"&amp;$B$4,"Period#"&amp;$B$3,"View#"&amp;$B$10,"Consolidation#"&amp;$B$13,"Data Source#"&amp;$B$11,"Intercompany#"&amp;$B$14,"Movement#"&amp;$B$12,"Custom1#"&amp;$B$6,"Custom2#"&amp;$B$7,"Custom3#"&amp;$B$8,"Custom4#"&amp;$B$9,"Entity#"&amp;$B65,"Account#"&amp;$I$15)+[2]!HsGetValue("FCC","Scenario#"&amp;$B$2,"Years#"&amp;$B$4,"Period#"&amp;$B$3,"View#"&amp;$B$10,"Consolidation#"&amp;$B$13,"Data Source#"&amp;$B$11,"Intercompany#"&amp;$B$14,"Movement#"&amp;$B$12,"Custom1#"&amp;$B$6,"Custom2#"&amp;$B$7,"Custom3#"&amp;$B$8,"Custom4#"&amp;$B$9,"Entity#"&amp;$B65,"Account#"&amp;$I$16)+[2]!HsGetValue("FCC","Scenario#"&amp;$B$2,"Years#"&amp;$B$4,"Period#"&amp;$B$3,"View#"&amp;$B$10,"Consolidation#"&amp;$B$13,"Data Source#"&amp;$B$11,"Intercompany#"&amp;$B$14,"Movement#"&amp;$B$12,"Custom1#"&amp;$B$6,"Custom2#"&amp;$B$7,"Custom3#"&amp;$B$8,"Custom4#"&amp;$B$9,"Entity#"&amp;$B65,"Account#"&amp;$I$17)),2)</f>
        <v>0</v>
      </c>
      <c r="J65" s="34">
        <f>ROUND(([2]!HsGetValue("FCC","Scenario#"&amp;$B$2,"Years#"&amp;$B$4,"Period#"&amp;$B$3,"View#"&amp;$B$10,"Consolidation#"&amp;$B$13,"Data Source#"&amp;$B$11,"Intercompany#"&amp;$B$14,"Movement#"&amp;$B$12,"Custom1#"&amp;$B$6,"Custom2#"&amp;$B$7,"Custom3#"&amp;$B$8,"Custom4#"&amp;$B$9,"Entity#"&amp;$B65,"Account#"&amp;$J$15)+[2]!HsGetValue("FCC","Scenario#"&amp;$B$2,"Years#"&amp;$B$4,"Period#"&amp;$B$3,"View#"&amp;$B$10,"Consolidation#"&amp;$B$13,"Data Source#"&amp;$B$11,"Intercompany#"&amp;$B$14,"Movement#"&amp;$B$12,"Custom1#"&amp;$B$6,"Custom2#"&amp;$B$7,"Custom3#"&amp;$B$8,"Custom4#"&amp;$B$9,"Entity#"&amp;$B65,"Account#"&amp;$J$16)),2)</f>
        <v>0</v>
      </c>
      <c r="K65" s="133">
        <f>ROUND(([2]!HsGetValue("FCC","Scenario#"&amp;$B$2,"Years#"&amp;$B$4,"Period#"&amp;$B$3,"View#"&amp;$B$10,"Consolidation#"&amp;$B$13,"Data Source#"&amp;$B$11,"Intercompany#"&amp;$B$14,"Movement#"&amp;$B$12,"Custom1#"&amp;$B$6,"Custom2#"&amp;$B$7,"Custom3#"&amp;$B$8,"Custom4#"&amp;$B$9,"Entity#"&amp;$B65,"Account#"&amp;$K$15)+[2]!HsGetValue("FCC","Scenario#"&amp;$B$2,"Years#"&amp;$B$4,"Period#"&amp;$B$3,"View#"&amp;$B$10,"Consolidation#"&amp;$B$13,"Data Source#"&amp;$B$11,"Intercompany#"&amp;$B$14,"Movement#"&amp;$B$12,"Custom1#"&amp;$B$6,"Custom2#"&amp;$B$7,"Custom3#"&amp;$B$8,"Custom4#"&amp;$B$9,"Entity#"&amp;$B65,"Account#"&amp;$K$16)+[2]!HsGetValue("FCC","Scenario#"&amp;$B$2,"Years#"&amp;$B$4,"Period#"&amp;$B$3,"View#"&amp;$B$10,"Consolidation#"&amp;$B$13,"Data Source#"&amp;$B$11,"Intercompany#"&amp;$B$14,"Movement#"&amp;$B$12,"Custom1#"&amp;$B$6,"Custom2#"&amp;$B$7,"Custom3#"&amp;$B$8,"Custom4#"&amp;$B$9,"Entity#"&amp;$B65,"Account#"&amp;$K$17)+[2]!HsGetValue("FCC","Scenario#"&amp;$B$2,"Years#"&amp;$B$4,"Period#"&amp;$B$3,"View#"&amp;$B$10,"Consolidation#"&amp;$B$13,"Data Source#"&amp;$B$11,"Intercompany#"&amp;$B$14,"Movement#"&amp;$B$12,"Custom1#"&amp;$B$6,"Custom2#"&amp;$B$7,"Custom3#"&amp;$B$8,"Custom4#"&amp;$B$9,"Entity#"&amp;$B65,"Account#"&amp;$K$18)),2)</f>
        <v>0</v>
      </c>
      <c r="L65" s="133">
        <f>ROUND(([2]!HsGetValue("FCC","Scenario#"&amp;$B$2,"Years#"&amp;$B$4,"Period#"&amp;$B$3,"View#"&amp;$B$10,"Consolidation#"&amp;$B$13,"Data Source#"&amp;$B$11,"Intercompany#"&amp;$B$14,"Movement#"&amp;$B$12,"Custom1#"&amp;$B$6,"Custom2#"&amp;$B$7,"Custom3#"&amp;$B$8,"Custom4#"&amp;$B$9,"Entity#"&amp;$B65,"Account#"&amp;$L$15)+[2]!HsGetValue("FCC","Scenario#"&amp;$B$2,"Years#"&amp;$B$4,"Period#"&amp;$B$3,"View#"&amp;$B$10,"Consolidation#"&amp;$B$13,"Data Source#"&amp;$B$11,"Intercompany#"&amp;$B$14,"Movement#"&amp;$B$12,"Custom1#"&amp;$B$6,"Custom2#"&amp;$B$7,"Custom3#"&amp;$B$8,"Custom4#"&amp;$B$9,"Entity#"&amp;$B65,"Account#"&amp;$L$16)),2)</f>
        <v>0</v>
      </c>
      <c r="M65" s="231">
        <f>ROUND(([2]!HsGetValue("FCC","Scenario#"&amp;$B$2,"Years#"&amp;$B$4,"Period#"&amp;$B$3,"View#"&amp;$B$10,"Consolidation#"&amp;$B$13,"Data Source#"&amp;$B$11,"Intercompany#"&amp;$B$14,"Movement#"&amp;$B$12,"Custom1#"&amp;$B$6,"Custom2#"&amp;$B$7,"Custom3#"&amp;$B$8,"Custom4#"&amp;$B$9,"Entity#"&amp;$B65,"Account#"&amp;$M$15)+[2]!HsGetValue("FCC","Scenario#"&amp;$B$2,"Years#"&amp;$B$4,"Period#"&amp;$B$3,"View#"&amp;$B$10,"Consolidation#"&amp;$B$13,"Data Source#"&amp;$B$11,"Intercompany#"&amp;$B$14,"Movement#"&amp;$B$12,"Custom1#"&amp;$B$6,"Custom2#"&amp;$B$7,"Custom3#"&amp;$B$8,"Custom4#"&amp;$B$9,"Entity#"&amp;$B65,"Account#"&amp;$M$16)+[2]!HsGetValue("FCC","Scenario#"&amp;$B$2,"Years#"&amp;$B$4,"Period#"&amp;$B$3,"View#"&amp;$B$10,"Consolidation#"&amp;$B$13,"Data Source#"&amp;$B$11,"Intercompany#"&amp;$B$14,"Movement#"&amp;$B$12,"Custom1#"&amp;$B$6,"Custom2#"&amp;$B$7,"Custom3#"&amp;$B$8,"Custom4#"&amp;$B$9,"Entity#"&amp;$B65,"Account#"&amp;$M$17)),2)</f>
        <v>0</v>
      </c>
      <c r="N65" s="133">
        <f>ROUND(([2]!HsGetValue("FCC","Scenario#"&amp;$B$2,"Years#"&amp;$B$4,"Period#"&amp;$B$3,"View#"&amp;$B$10,"Consolidation#"&amp;$B$13,"Data Source#"&amp;$B$11,"Intercompany#"&amp;$B$14,"Movement#"&amp;$B$12,"Custom1#"&amp;$B$6,"Custom2#"&amp;$B$7,"Custom3#"&amp;$B$8,"Custom4#"&amp;$B$9,"Entity#"&amp;$B65,"Account#"&amp;$N$15)+[2]!HsGetValue("FCC","Scenario#"&amp;$B$2,"Years#"&amp;$B$4,"Period#"&amp;$B$3,"View#"&amp;$B$10,"Consolidation#"&amp;$B$13,"Data Source#"&amp;$B$11,"Intercompany#"&amp;$B$14,"Movement#"&amp;$B$12,"Custom1#"&amp;$B$6,"Custom2#"&amp;$B$7,"Custom3#"&amp;$B$8,"Custom4#"&amp;$B$9,"Entity#"&amp;$B65,"Account#"&amp;$N$16)),2)</f>
        <v>0</v>
      </c>
      <c r="O65" s="133">
        <f>ROUND(([2]!HsGetValue("FCC","Scenario#"&amp;$B$2,"Years#"&amp;$B$4,"Period#"&amp;$B$3,"View#"&amp;$B$10,"Consolidation#"&amp;$B$13,"Data Source#"&amp;$B$11,"Intercompany#"&amp;$B$14,"Movement#"&amp;$B$12,"Custom1#"&amp;$B$6,"Custom2#"&amp;$B$7,"Custom3#"&amp;$B$8,"Custom4#"&amp;$B$9,"Entity#"&amp;$B65,"Account#"&amp;$O$15)+[2]!HsGetValue("FCC","Scenario#"&amp;$B$2,"Years#"&amp;$B$4,"Period#"&amp;$B$3,"View#"&amp;$B$10,"Consolidation#"&amp;$B$13,"Data Source#"&amp;$B$11,"Intercompany#"&amp;$B$14,"Movement#"&amp;$B$12,"Custom1#"&amp;$B$6,"Custom2#"&amp;$B$7,"Custom3#"&amp;$B$8,"Custom4#"&amp;$B$9,"Entity#"&amp;$B65,"Account#"&amp;$O$16)),2)</f>
        <v>1007055000</v>
      </c>
      <c r="P65" s="133">
        <f>ROUND(([2]!HsGetValue("FCC","Scenario#"&amp;$B$2,"Years#"&amp;$B$4,"Period#"&amp;$B$3,"View#"&amp;$B$10,"Consolidation#"&amp;$B$13,"Data Source#"&amp;$B$11,"Intercompany#"&amp;$B$14,"Movement#"&amp;$B$12,"Custom1#"&amp;$B$6,"Custom2#"&amp;$B$7,"Custom3#"&amp;$B$8,"Custom4#"&amp;$B$9,"Entity#"&amp;$B65,"Account#"&amp;$P$15)+[2]!HsGetValue("FCC","Scenario#"&amp;$B$2,"Years#"&amp;$B$4,"Period#"&amp;$B$3,"View#"&amp;$B$10,"Consolidation#"&amp;$B$13,"Data Source#"&amp;$B$11,"Intercompany#"&amp;$B$14,"Movement#"&amp;$B$12,"Custom1#"&amp;$B$6,"Custom2#"&amp;$B$7,"Custom3#"&amp;$B$8,"Custom4#"&amp;$B$9,"Entity#"&amp;$B65,"Account#"&amp;$P$16)),2)</f>
        <v>0</v>
      </c>
      <c r="Q65" s="133">
        <f>ROUND(([2]!HsGetValue("FCC","Scenario#"&amp;$B$2,"Years#"&amp;$B$4,"Period#"&amp;$B$3,"View#"&amp;$B$10,"Consolidation#"&amp;$B$13,"Data Source#"&amp;$B$11,"Intercompany#"&amp;$B$14,"Movement#"&amp;$B$12,"Custom1#"&amp;$B$6,"Custom2#"&amp;$B$7,"Custom3#"&amp;$B$8,"Custom4#"&amp;$B$9,"Entity#"&amp;$B65,"Account#"&amp;$Q$15)),2)</f>
        <v>0</v>
      </c>
      <c r="R65" s="133">
        <f>ROUND(([2]!HsGetValue("FCC","Scenario#"&amp;$B$2,"Years#"&amp;$B$4,"Period#"&amp;$B$3,"View#"&amp;$B$10,"Consolidation#"&amp;$B$13,"Data Source#"&amp;$B$11,"Intercompany#"&amp;$B$14,"Movement#"&amp;$B$12,"Custom1#"&amp;$B$6,"Custom2#"&amp;$B$7,"Custom3#"&amp;$B$8,"Custom4#"&amp;$B$9,"Entity#"&amp;$B65,"Account#"&amp;$R$15)),2)</f>
        <v>0</v>
      </c>
      <c r="S65" s="133">
        <f>ROUND(([2]!HsGetValue("FCC","Scenario#"&amp;$B$2,"Years#"&amp;$B$4,"Period#"&amp;$B$3,"View#"&amp;$B$10,"Consolidation#"&amp;$B$13,"Data Source#"&amp;$B$11,"Intercompany#"&amp;$B$14,"Movement#"&amp;$B$12,"Custom1#"&amp;$B$6,"Custom2#"&amp;$B$7,"Custom3#"&amp;$B$8,"Custom4#"&amp;$B$9,"Entity#"&amp;$B65,"Account#"&amp;$S$15)),2)</f>
        <v>0</v>
      </c>
      <c r="T65" s="133"/>
      <c r="U65" s="133">
        <f>ROUND(([2]!HsGetValue("FCC","Scenario#"&amp;$B$2,"Years#"&amp;$B$4,"Period#"&amp;$B$3,"View#"&amp;$B$10,"Consolidation#"&amp;$B$13,"Data Source#"&amp;$B$11,"Intercompany#"&amp;$B$14,"Movement#"&amp;$B$12,"Custom1#"&amp;$B$6,"Custom2#"&amp;$B$7,"Custom3#"&amp;$B$8,"Custom4#"&amp;$B$9,"Entity#"&amp;$B65,"Account#"&amp;$U$15)),2)</f>
        <v>0</v>
      </c>
      <c r="V65" s="133">
        <f>ROUND(([2]!HsGetValue("FCC","Scenario#"&amp;$B$2,"Years#"&amp;$B$4,"Period#"&amp;$B$3,"View#"&amp;$B$10,"Consolidation#"&amp;$B$13,"Data Source#"&amp;$B$11,"Intercompany#"&amp;$B$14,"Movement#"&amp;$B$12,"Custom1#"&amp;$B$6,"Custom2#"&amp;$B$7,"Custom3#"&amp;$B$8,"Custom4#"&amp;$B$9,"Entity#"&amp;$B65,"Account#"&amp;$V$15)),2)</f>
        <v>0</v>
      </c>
      <c r="W65" s="133">
        <f>ROUND(([2]!HsGetValue("FCC","Scenario#"&amp;$B$2,"Years#"&amp;$B$4,"Period#"&amp;$B$3,"View#"&amp;$B$10,"Consolidation#"&amp;$B$13,"Data Source#"&amp;$B$11,"Intercompany#"&amp;$B$14,"Movement#"&amp;$B$12,"Custom1#"&amp;$B$6,"Custom2#"&amp;$B$7,"Custom3#"&amp;$B$8,"Custom4#"&amp;$B$9,"Entity#"&amp;$B65,"Account#"&amp;$W$15)+[2]!HsGetValue("FCC","Scenario#"&amp;$B$2,"Years#"&amp;$B$4,"Period#"&amp;$B$3,"View#"&amp;$B$10,"Consolidation#"&amp;$B$13,"Data Source#"&amp;$B$11,"Intercompany#"&amp;$B$14,"Movement#"&amp;$B$12,"Custom1#"&amp;$B$6,"Custom2#"&amp;$B$7,"Custom3#"&amp;$B$8,"Custom4#"&amp;$B$9,"Entity#"&amp;$B65,"Account#"&amp;$W$16)),2)</f>
        <v>0</v>
      </c>
    </row>
    <row r="66" spans="1:23">
      <c r="A66" s="132" t="s">
        <v>420</v>
      </c>
      <c r="B66" s="132" t="s">
        <v>331</v>
      </c>
      <c r="C66" s="33">
        <v>48800</v>
      </c>
      <c r="D66" s="33" t="s">
        <v>158</v>
      </c>
      <c r="E66" t="s">
        <v>88</v>
      </c>
      <c r="F66" s="229">
        <f t="shared" si="0"/>
        <v>790781.13</v>
      </c>
      <c r="G66" s="147" t="s">
        <v>736</v>
      </c>
      <c r="H66" s="133">
        <f>ROUND(([2]!HsGetValue("FCC","Scenario#"&amp;$B$2,"Years#"&amp;$B$4,"Period#"&amp;$B$3,"View#"&amp;$B$10,"Consolidation#"&amp;$B$13,"Data Source#"&amp;$B$11,"Intercompany#"&amp;$B$14,"Movement#"&amp;$B$12,"Custom1#"&amp;$B$6,"Custom2#"&amp;$B$7,"Custom3#"&amp;$B$8,"Custom4#"&amp;$B$9,"Entity#"&amp;$B66,"Account#"&amp;$H$15)+[2]!HsGetValue("FCC","Scenario#"&amp;$B$2,"Years#"&amp;$B$4,"Period#"&amp;$B$3,"View#"&amp;$B$10,"Consolidation#"&amp;$B$13,"Data Source#"&amp;$B$11,"Intercompany#"&amp;$B$14,"Movement#"&amp;$B$12,"Custom1#"&amp;$B$6,"Custom2#"&amp;$B$7,"Custom3#"&amp;$B$8,"Custom4#"&amp;$B$9,"Entity#"&amp;$B66,"Account#"&amp;$H$16)),2)</f>
        <v>776603.17</v>
      </c>
      <c r="I66" s="133">
        <f>ROUND(([2]!HsGetValue("FCC","Scenario#"&amp;$B$2,"Years#"&amp;$B$4,"Period#"&amp;$B$3,"View#"&amp;$B$10,"Consolidation#"&amp;$B$13,"Data Source#"&amp;$B$11,"Intercompany#"&amp;$B$14,"Movement#"&amp;$B$12,"Custom1#"&amp;$B$6,"Custom2#"&amp;$B$7,"Custom3#"&amp;$B$8,"Custom4#"&amp;$B$9,"Entity#"&amp;$B66,"Account#"&amp;$I$15)+[2]!HsGetValue("FCC","Scenario#"&amp;$B$2,"Years#"&amp;$B$4,"Period#"&amp;$B$3,"View#"&amp;$B$10,"Consolidation#"&amp;$B$13,"Data Source#"&amp;$B$11,"Intercompany#"&amp;$B$14,"Movement#"&amp;$B$12,"Custom1#"&amp;$B$6,"Custom2#"&amp;$B$7,"Custom3#"&amp;$B$8,"Custom4#"&amp;$B$9,"Entity#"&amp;$B66,"Account#"&amp;$I$16)+[2]!HsGetValue("FCC","Scenario#"&amp;$B$2,"Years#"&amp;$B$4,"Period#"&amp;$B$3,"View#"&amp;$B$10,"Consolidation#"&amp;$B$13,"Data Source#"&amp;$B$11,"Intercompany#"&amp;$B$14,"Movement#"&amp;$B$12,"Custom1#"&amp;$B$6,"Custom2#"&amp;$B$7,"Custom3#"&amp;$B$8,"Custom4#"&amp;$B$9,"Entity#"&amp;$B66,"Account#"&amp;$I$17)),2)</f>
        <v>0</v>
      </c>
      <c r="J66" s="34">
        <f>ROUND(([2]!HsGetValue("FCC","Scenario#"&amp;$B$2,"Years#"&amp;$B$4,"Period#"&amp;$B$3,"View#"&amp;$B$10,"Consolidation#"&amp;$B$13,"Data Source#"&amp;$B$11,"Intercompany#"&amp;$B$14,"Movement#"&amp;$B$12,"Custom1#"&amp;$B$6,"Custom2#"&amp;$B$7,"Custom3#"&amp;$B$8,"Custom4#"&amp;$B$9,"Entity#"&amp;$B66,"Account#"&amp;$J$15)+[2]!HsGetValue("FCC","Scenario#"&amp;$B$2,"Years#"&amp;$B$4,"Period#"&amp;$B$3,"View#"&amp;$B$10,"Consolidation#"&amp;$B$13,"Data Source#"&amp;$B$11,"Intercompany#"&amp;$B$14,"Movement#"&amp;$B$12,"Custom1#"&amp;$B$6,"Custom2#"&amp;$B$7,"Custom3#"&amp;$B$8,"Custom4#"&amp;$B$9,"Entity#"&amp;$B66,"Account#"&amp;$J$16)),2)</f>
        <v>0</v>
      </c>
      <c r="K66" s="133">
        <f>ROUND(([2]!HsGetValue("FCC","Scenario#"&amp;$B$2,"Years#"&amp;$B$4,"Period#"&amp;$B$3,"View#"&amp;$B$10,"Consolidation#"&amp;$B$13,"Data Source#"&amp;$B$11,"Intercompany#"&amp;$B$14,"Movement#"&amp;$B$12,"Custom1#"&amp;$B$6,"Custom2#"&amp;$B$7,"Custom3#"&amp;$B$8,"Custom4#"&amp;$B$9,"Entity#"&amp;$B66,"Account#"&amp;$K$15)+[2]!HsGetValue("FCC","Scenario#"&amp;$B$2,"Years#"&amp;$B$4,"Period#"&amp;$B$3,"View#"&amp;$B$10,"Consolidation#"&amp;$B$13,"Data Source#"&amp;$B$11,"Intercompany#"&amp;$B$14,"Movement#"&amp;$B$12,"Custom1#"&amp;$B$6,"Custom2#"&amp;$B$7,"Custom3#"&amp;$B$8,"Custom4#"&amp;$B$9,"Entity#"&amp;$B66,"Account#"&amp;$K$16)+[2]!HsGetValue("FCC","Scenario#"&amp;$B$2,"Years#"&amp;$B$4,"Period#"&amp;$B$3,"View#"&amp;$B$10,"Consolidation#"&amp;$B$13,"Data Source#"&amp;$B$11,"Intercompany#"&amp;$B$14,"Movement#"&amp;$B$12,"Custom1#"&amp;$B$6,"Custom2#"&amp;$B$7,"Custom3#"&amp;$B$8,"Custom4#"&amp;$B$9,"Entity#"&amp;$B66,"Account#"&amp;$K$17)+[2]!HsGetValue("FCC","Scenario#"&amp;$B$2,"Years#"&amp;$B$4,"Period#"&amp;$B$3,"View#"&amp;$B$10,"Consolidation#"&amp;$B$13,"Data Source#"&amp;$B$11,"Intercompany#"&amp;$B$14,"Movement#"&amp;$B$12,"Custom1#"&amp;$B$6,"Custom2#"&amp;$B$7,"Custom3#"&amp;$B$8,"Custom4#"&amp;$B$9,"Entity#"&amp;$B66,"Account#"&amp;$K$18)),2)</f>
        <v>14177.96</v>
      </c>
      <c r="L66" s="133">
        <f>ROUND(([2]!HsGetValue("FCC","Scenario#"&amp;$B$2,"Years#"&amp;$B$4,"Period#"&amp;$B$3,"View#"&amp;$B$10,"Consolidation#"&amp;$B$13,"Data Source#"&amp;$B$11,"Intercompany#"&amp;$B$14,"Movement#"&amp;$B$12,"Custom1#"&amp;$B$6,"Custom2#"&amp;$B$7,"Custom3#"&amp;$B$8,"Custom4#"&amp;$B$9,"Entity#"&amp;$B66,"Account#"&amp;$L$15)+[2]!HsGetValue("FCC","Scenario#"&amp;$B$2,"Years#"&amp;$B$4,"Period#"&amp;$B$3,"View#"&amp;$B$10,"Consolidation#"&amp;$B$13,"Data Source#"&amp;$B$11,"Intercompany#"&amp;$B$14,"Movement#"&amp;$B$12,"Custom1#"&amp;$B$6,"Custom2#"&amp;$B$7,"Custom3#"&amp;$B$8,"Custom4#"&amp;$B$9,"Entity#"&amp;$B66,"Account#"&amp;$L$16)),2)</f>
        <v>0</v>
      </c>
      <c r="M66" s="231">
        <f>ROUND(([2]!HsGetValue("FCC","Scenario#"&amp;$B$2,"Years#"&amp;$B$4,"Period#"&amp;$B$3,"View#"&amp;$B$10,"Consolidation#"&amp;$B$13,"Data Source#"&amp;$B$11,"Intercompany#"&amp;$B$14,"Movement#"&amp;$B$12,"Custom1#"&amp;$B$6,"Custom2#"&amp;$B$7,"Custom3#"&amp;$B$8,"Custom4#"&amp;$B$9,"Entity#"&amp;$B66,"Account#"&amp;$M$15)+[2]!HsGetValue("FCC","Scenario#"&amp;$B$2,"Years#"&amp;$B$4,"Period#"&amp;$B$3,"View#"&amp;$B$10,"Consolidation#"&amp;$B$13,"Data Source#"&amp;$B$11,"Intercompany#"&amp;$B$14,"Movement#"&amp;$B$12,"Custom1#"&amp;$B$6,"Custom2#"&amp;$B$7,"Custom3#"&amp;$B$8,"Custom4#"&amp;$B$9,"Entity#"&amp;$B66,"Account#"&amp;$M$16)+[2]!HsGetValue("FCC","Scenario#"&amp;$B$2,"Years#"&amp;$B$4,"Period#"&amp;$B$3,"View#"&amp;$B$10,"Consolidation#"&amp;$B$13,"Data Source#"&amp;$B$11,"Intercompany#"&amp;$B$14,"Movement#"&amp;$B$12,"Custom1#"&amp;$B$6,"Custom2#"&amp;$B$7,"Custom3#"&amp;$B$8,"Custom4#"&amp;$B$9,"Entity#"&amp;$B66,"Account#"&amp;$M$17)),2)</f>
        <v>0</v>
      </c>
      <c r="N66" s="133">
        <f>ROUND(([2]!HsGetValue("FCC","Scenario#"&amp;$B$2,"Years#"&amp;$B$4,"Period#"&amp;$B$3,"View#"&amp;$B$10,"Consolidation#"&amp;$B$13,"Data Source#"&amp;$B$11,"Intercompany#"&amp;$B$14,"Movement#"&amp;$B$12,"Custom1#"&amp;$B$6,"Custom2#"&amp;$B$7,"Custom3#"&amp;$B$8,"Custom4#"&amp;$B$9,"Entity#"&amp;$B66,"Account#"&amp;$N$15)+[2]!HsGetValue("FCC","Scenario#"&amp;$B$2,"Years#"&amp;$B$4,"Period#"&amp;$B$3,"View#"&amp;$B$10,"Consolidation#"&amp;$B$13,"Data Source#"&amp;$B$11,"Intercompany#"&amp;$B$14,"Movement#"&amp;$B$12,"Custom1#"&amp;$B$6,"Custom2#"&amp;$B$7,"Custom3#"&amp;$B$8,"Custom4#"&amp;$B$9,"Entity#"&amp;$B66,"Account#"&amp;$N$16)),2)</f>
        <v>0</v>
      </c>
      <c r="O66" s="133">
        <f>ROUND(([2]!HsGetValue("FCC","Scenario#"&amp;$B$2,"Years#"&amp;$B$4,"Period#"&amp;$B$3,"View#"&amp;$B$10,"Consolidation#"&amp;$B$13,"Data Source#"&amp;$B$11,"Intercompany#"&amp;$B$14,"Movement#"&amp;$B$12,"Custom1#"&amp;$B$6,"Custom2#"&amp;$B$7,"Custom3#"&amp;$B$8,"Custom4#"&amp;$B$9,"Entity#"&amp;$B66,"Account#"&amp;$O$15)+[2]!HsGetValue("FCC","Scenario#"&amp;$B$2,"Years#"&amp;$B$4,"Period#"&amp;$B$3,"View#"&amp;$B$10,"Consolidation#"&amp;$B$13,"Data Source#"&amp;$B$11,"Intercompany#"&amp;$B$14,"Movement#"&amp;$B$12,"Custom1#"&amp;$B$6,"Custom2#"&amp;$B$7,"Custom3#"&amp;$B$8,"Custom4#"&amp;$B$9,"Entity#"&amp;$B66,"Account#"&amp;$O$16)),2)</f>
        <v>0</v>
      </c>
      <c r="P66" s="133">
        <f>ROUND(([2]!HsGetValue("FCC","Scenario#"&amp;$B$2,"Years#"&amp;$B$4,"Period#"&amp;$B$3,"View#"&amp;$B$10,"Consolidation#"&amp;$B$13,"Data Source#"&amp;$B$11,"Intercompany#"&amp;$B$14,"Movement#"&amp;$B$12,"Custom1#"&amp;$B$6,"Custom2#"&amp;$B$7,"Custom3#"&amp;$B$8,"Custom4#"&amp;$B$9,"Entity#"&amp;$B66,"Account#"&amp;$P$15)+[2]!HsGetValue("FCC","Scenario#"&amp;$B$2,"Years#"&amp;$B$4,"Period#"&amp;$B$3,"View#"&amp;$B$10,"Consolidation#"&amp;$B$13,"Data Source#"&amp;$B$11,"Intercompany#"&amp;$B$14,"Movement#"&amp;$B$12,"Custom1#"&amp;$B$6,"Custom2#"&amp;$B$7,"Custom3#"&amp;$B$8,"Custom4#"&amp;$B$9,"Entity#"&amp;$B66,"Account#"&amp;$P$16)),2)</f>
        <v>0</v>
      </c>
      <c r="Q66" s="133">
        <f>ROUND(([2]!HsGetValue("FCC","Scenario#"&amp;$B$2,"Years#"&amp;$B$4,"Period#"&amp;$B$3,"View#"&amp;$B$10,"Consolidation#"&amp;$B$13,"Data Source#"&amp;$B$11,"Intercompany#"&amp;$B$14,"Movement#"&amp;$B$12,"Custom1#"&amp;$B$6,"Custom2#"&amp;$B$7,"Custom3#"&amp;$B$8,"Custom4#"&amp;$B$9,"Entity#"&amp;$B66,"Account#"&amp;$Q$15)),2)</f>
        <v>0</v>
      </c>
      <c r="R66" s="133">
        <f>ROUND(([2]!HsGetValue("FCC","Scenario#"&amp;$B$2,"Years#"&amp;$B$4,"Period#"&amp;$B$3,"View#"&amp;$B$10,"Consolidation#"&amp;$B$13,"Data Source#"&amp;$B$11,"Intercompany#"&amp;$B$14,"Movement#"&amp;$B$12,"Custom1#"&amp;$B$6,"Custom2#"&amp;$B$7,"Custom3#"&amp;$B$8,"Custom4#"&amp;$B$9,"Entity#"&amp;$B66,"Account#"&amp;$R$15)),2)</f>
        <v>0</v>
      </c>
      <c r="S66" s="133">
        <f>ROUND(([2]!HsGetValue("FCC","Scenario#"&amp;$B$2,"Years#"&amp;$B$4,"Period#"&amp;$B$3,"View#"&amp;$B$10,"Consolidation#"&amp;$B$13,"Data Source#"&amp;$B$11,"Intercompany#"&amp;$B$14,"Movement#"&amp;$B$12,"Custom1#"&amp;$B$6,"Custom2#"&amp;$B$7,"Custom3#"&amp;$B$8,"Custom4#"&amp;$B$9,"Entity#"&amp;$B66,"Account#"&amp;$S$15)),2)</f>
        <v>0</v>
      </c>
      <c r="T66" s="133"/>
      <c r="U66" s="133">
        <f>ROUND(([2]!HsGetValue("FCC","Scenario#"&amp;$B$2,"Years#"&amp;$B$4,"Period#"&amp;$B$3,"View#"&amp;$B$10,"Consolidation#"&amp;$B$13,"Data Source#"&amp;$B$11,"Intercompany#"&amp;$B$14,"Movement#"&amp;$B$12,"Custom1#"&amp;$B$6,"Custom2#"&amp;$B$7,"Custom3#"&amp;$B$8,"Custom4#"&amp;$B$9,"Entity#"&amp;$B66,"Account#"&amp;$U$15)),2)</f>
        <v>0</v>
      </c>
      <c r="V66" s="133">
        <f>ROUND(([2]!HsGetValue("FCC","Scenario#"&amp;$B$2,"Years#"&amp;$B$4,"Period#"&amp;$B$3,"View#"&amp;$B$10,"Consolidation#"&amp;$B$13,"Data Source#"&amp;$B$11,"Intercompany#"&amp;$B$14,"Movement#"&amp;$B$12,"Custom1#"&amp;$B$6,"Custom2#"&amp;$B$7,"Custom3#"&amp;$B$8,"Custom4#"&amp;$B$9,"Entity#"&amp;$B66,"Account#"&amp;$V$15)),2)</f>
        <v>0</v>
      </c>
      <c r="W66" s="133">
        <f>ROUND(([2]!HsGetValue("FCC","Scenario#"&amp;$B$2,"Years#"&amp;$B$4,"Period#"&amp;$B$3,"View#"&amp;$B$10,"Consolidation#"&amp;$B$13,"Data Source#"&amp;$B$11,"Intercompany#"&amp;$B$14,"Movement#"&amp;$B$12,"Custom1#"&amp;$B$6,"Custom2#"&amp;$B$7,"Custom3#"&amp;$B$8,"Custom4#"&amp;$B$9,"Entity#"&amp;$B66,"Account#"&amp;$W$15)+[2]!HsGetValue("FCC","Scenario#"&amp;$B$2,"Years#"&amp;$B$4,"Period#"&amp;$B$3,"View#"&amp;$B$10,"Consolidation#"&amp;$B$13,"Data Source#"&amp;$B$11,"Intercompany#"&amp;$B$14,"Movement#"&amp;$B$12,"Custom1#"&amp;$B$6,"Custom2#"&amp;$B$7,"Custom3#"&amp;$B$8,"Custom4#"&amp;$B$9,"Entity#"&amp;$B66,"Account#"&amp;$W$16)),2)</f>
        <v>0</v>
      </c>
    </row>
    <row r="67" spans="1:23">
      <c r="A67" s="132" t="s">
        <v>420</v>
      </c>
      <c r="B67" s="132" t="s">
        <v>333</v>
      </c>
      <c r="C67" s="33">
        <v>49000</v>
      </c>
      <c r="D67" s="33" t="s">
        <v>158</v>
      </c>
      <c r="E67" t="s">
        <v>90</v>
      </c>
      <c r="F67" s="229">
        <f t="shared" si="0"/>
        <v>1307192.95</v>
      </c>
      <c r="G67" s="147" t="s">
        <v>736</v>
      </c>
      <c r="H67" s="133">
        <f>ROUND(([2]!HsGetValue("FCC","Scenario#"&amp;$B$2,"Years#"&amp;$B$4,"Period#"&amp;$B$3,"View#"&amp;$B$10,"Consolidation#"&amp;$B$13,"Data Source#"&amp;$B$11,"Intercompany#"&amp;$B$14,"Movement#"&amp;$B$12,"Custom1#"&amp;$B$6,"Custom2#"&amp;$B$7,"Custom3#"&amp;$B$8,"Custom4#"&amp;$B$9,"Entity#"&amp;$B67,"Account#"&amp;$H$15)+[2]!HsGetValue("FCC","Scenario#"&amp;$B$2,"Years#"&amp;$B$4,"Period#"&amp;$B$3,"View#"&amp;$B$10,"Consolidation#"&amp;$B$13,"Data Source#"&amp;$B$11,"Intercompany#"&amp;$B$14,"Movement#"&amp;$B$12,"Custom1#"&amp;$B$6,"Custom2#"&amp;$B$7,"Custom3#"&amp;$B$8,"Custom4#"&amp;$B$9,"Entity#"&amp;$B67,"Account#"&amp;$H$16)),2)</f>
        <v>1307192.95</v>
      </c>
      <c r="I67" s="133">
        <f>ROUND(([2]!HsGetValue("FCC","Scenario#"&amp;$B$2,"Years#"&amp;$B$4,"Period#"&amp;$B$3,"View#"&amp;$B$10,"Consolidation#"&amp;$B$13,"Data Source#"&amp;$B$11,"Intercompany#"&amp;$B$14,"Movement#"&amp;$B$12,"Custom1#"&amp;$B$6,"Custom2#"&amp;$B$7,"Custom3#"&amp;$B$8,"Custom4#"&amp;$B$9,"Entity#"&amp;$B67,"Account#"&amp;$I$15)+[2]!HsGetValue("FCC","Scenario#"&amp;$B$2,"Years#"&amp;$B$4,"Period#"&amp;$B$3,"View#"&amp;$B$10,"Consolidation#"&amp;$B$13,"Data Source#"&amp;$B$11,"Intercompany#"&amp;$B$14,"Movement#"&amp;$B$12,"Custom1#"&amp;$B$6,"Custom2#"&amp;$B$7,"Custom3#"&amp;$B$8,"Custom4#"&amp;$B$9,"Entity#"&amp;$B67,"Account#"&amp;$I$16)+[2]!HsGetValue("FCC","Scenario#"&amp;$B$2,"Years#"&amp;$B$4,"Period#"&amp;$B$3,"View#"&amp;$B$10,"Consolidation#"&amp;$B$13,"Data Source#"&amp;$B$11,"Intercompany#"&amp;$B$14,"Movement#"&amp;$B$12,"Custom1#"&amp;$B$6,"Custom2#"&amp;$B$7,"Custom3#"&amp;$B$8,"Custom4#"&amp;$B$9,"Entity#"&amp;$B67,"Account#"&amp;$I$17)),2)</f>
        <v>0</v>
      </c>
      <c r="J67" s="34">
        <f>ROUND(([2]!HsGetValue("FCC","Scenario#"&amp;$B$2,"Years#"&amp;$B$4,"Period#"&amp;$B$3,"View#"&amp;$B$10,"Consolidation#"&amp;$B$13,"Data Source#"&amp;$B$11,"Intercompany#"&amp;$B$14,"Movement#"&amp;$B$12,"Custom1#"&amp;$B$6,"Custom2#"&amp;$B$7,"Custom3#"&amp;$B$8,"Custom4#"&amp;$B$9,"Entity#"&amp;$B67,"Account#"&amp;$J$15)+[2]!HsGetValue("FCC","Scenario#"&amp;$B$2,"Years#"&amp;$B$4,"Period#"&amp;$B$3,"View#"&amp;$B$10,"Consolidation#"&amp;$B$13,"Data Source#"&amp;$B$11,"Intercompany#"&amp;$B$14,"Movement#"&amp;$B$12,"Custom1#"&amp;$B$6,"Custom2#"&amp;$B$7,"Custom3#"&amp;$B$8,"Custom4#"&amp;$B$9,"Entity#"&amp;$B67,"Account#"&amp;$J$16)),2)</f>
        <v>0</v>
      </c>
      <c r="K67" s="133">
        <f>ROUND(([2]!HsGetValue("FCC","Scenario#"&amp;$B$2,"Years#"&amp;$B$4,"Period#"&amp;$B$3,"View#"&amp;$B$10,"Consolidation#"&amp;$B$13,"Data Source#"&amp;$B$11,"Intercompany#"&amp;$B$14,"Movement#"&amp;$B$12,"Custom1#"&amp;$B$6,"Custom2#"&amp;$B$7,"Custom3#"&amp;$B$8,"Custom4#"&amp;$B$9,"Entity#"&amp;$B67,"Account#"&amp;$K$15)+[2]!HsGetValue("FCC","Scenario#"&amp;$B$2,"Years#"&amp;$B$4,"Period#"&amp;$B$3,"View#"&amp;$B$10,"Consolidation#"&amp;$B$13,"Data Source#"&amp;$B$11,"Intercompany#"&amp;$B$14,"Movement#"&amp;$B$12,"Custom1#"&amp;$B$6,"Custom2#"&amp;$B$7,"Custom3#"&amp;$B$8,"Custom4#"&amp;$B$9,"Entity#"&amp;$B67,"Account#"&amp;$K$16)+[2]!HsGetValue("FCC","Scenario#"&amp;$B$2,"Years#"&amp;$B$4,"Period#"&amp;$B$3,"View#"&amp;$B$10,"Consolidation#"&amp;$B$13,"Data Source#"&amp;$B$11,"Intercompany#"&amp;$B$14,"Movement#"&amp;$B$12,"Custom1#"&amp;$B$6,"Custom2#"&amp;$B$7,"Custom3#"&amp;$B$8,"Custom4#"&amp;$B$9,"Entity#"&amp;$B67,"Account#"&amp;$K$17)+[2]!HsGetValue("FCC","Scenario#"&amp;$B$2,"Years#"&amp;$B$4,"Period#"&amp;$B$3,"View#"&amp;$B$10,"Consolidation#"&amp;$B$13,"Data Source#"&amp;$B$11,"Intercompany#"&amp;$B$14,"Movement#"&amp;$B$12,"Custom1#"&amp;$B$6,"Custom2#"&amp;$B$7,"Custom3#"&amp;$B$8,"Custom4#"&amp;$B$9,"Entity#"&amp;$B67,"Account#"&amp;$K$18)),2)</f>
        <v>0</v>
      </c>
      <c r="L67" s="133">
        <f>ROUND(([2]!HsGetValue("FCC","Scenario#"&amp;$B$2,"Years#"&amp;$B$4,"Period#"&amp;$B$3,"View#"&amp;$B$10,"Consolidation#"&amp;$B$13,"Data Source#"&amp;$B$11,"Intercompany#"&amp;$B$14,"Movement#"&amp;$B$12,"Custom1#"&amp;$B$6,"Custom2#"&amp;$B$7,"Custom3#"&amp;$B$8,"Custom4#"&amp;$B$9,"Entity#"&amp;$B67,"Account#"&amp;$L$15)+[2]!HsGetValue("FCC","Scenario#"&amp;$B$2,"Years#"&amp;$B$4,"Period#"&amp;$B$3,"View#"&amp;$B$10,"Consolidation#"&amp;$B$13,"Data Source#"&amp;$B$11,"Intercompany#"&amp;$B$14,"Movement#"&amp;$B$12,"Custom1#"&amp;$B$6,"Custom2#"&amp;$B$7,"Custom3#"&amp;$B$8,"Custom4#"&amp;$B$9,"Entity#"&amp;$B67,"Account#"&amp;$L$16)),2)</f>
        <v>0</v>
      </c>
      <c r="M67" s="231">
        <f>ROUND(([2]!HsGetValue("FCC","Scenario#"&amp;$B$2,"Years#"&amp;$B$4,"Period#"&amp;$B$3,"View#"&amp;$B$10,"Consolidation#"&amp;$B$13,"Data Source#"&amp;$B$11,"Intercompany#"&amp;$B$14,"Movement#"&amp;$B$12,"Custom1#"&amp;$B$6,"Custom2#"&amp;$B$7,"Custom3#"&amp;$B$8,"Custom4#"&amp;$B$9,"Entity#"&amp;$B67,"Account#"&amp;$M$15)+[2]!HsGetValue("FCC","Scenario#"&amp;$B$2,"Years#"&amp;$B$4,"Period#"&amp;$B$3,"View#"&amp;$B$10,"Consolidation#"&amp;$B$13,"Data Source#"&amp;$B$11,"Intercompany#"&amp;$B$14,"Movement#"&amp;$B$12,"Custom1#"&amp;$B$6,"Custom2#"&amp;$B$7,"Custom3#"&amp;$B$8,"Custom4#"&amp;$B$9,"Entity#"&amp;$B67,"Account#"&amp;$M$16)+[2]!HsGetValue("FCC","Scenario#"&amp;$B$2,"Years#"&amp;$B$4,"Period#"&amp;$B$3,"View#"&amp;$B$10,"Consolidation#"&amp;$B$13,"Data Source#"&amp;$B$11,"Intercompany#"&amp;$B$14,"Movement#"&amp;$B$12,"Custom1#"&amp;$B$6,"Custom2#"&amp;$B$7,"Custom3#"&amp;$B$8,"Custom4#"&amp;$B$9,"Entity#"&amp;$B67,"Account#"&amp;$M$17)),2)</f>
        <v>0</v>
      </c>
      <c r="N67" s="133">
        <f>ROUND(([2]!HsGetValue("FCC","Scenario#"&amp;$B$2,"Years#"&amp;$B$4,"Period#"&amp;$B$3,"View#"&amp;$B$10,"Consolidation#"&amp;$B$13,"Data Source#"&amp;$B$11,"Intercompany#"&amp;$B$14,"Movement#"&amp;$B$12,"Custom1#"&amp;$B$6,"Custom2#"&amp;$B$7,"Custom3#"&amp;$B$8,"Custom4#"&amp;$B$9,"Entity#"&amp;$B67,"Account#"&amp;$N$15)+[2]!HsGetValue("FCC","Scenario#"&amp;$B$2,"Years#"&amp;$B$4,"Period#"&amp;$B$3,"View#"&amp;$B$10,"Consolidation#"&amp;$B$13,"Data Source#"&amp;$B$11,"Intercompany#"&amp;$B$14,"Movement#"&amp;$B$12,"Custom1#"&amp;$B$6,"Custom2#"&amp;$B$7,"Custom3#"&amp;$B$8,"Custom4#"&amp;$B$9,"Entity#"&amp;$B67,"Account#"&amp;$N$16)),2)</f>
        <v>0</v>
      </c>
      <c r="O67" s="133">
        <f>ROUND(([2]!HsGetValue("FCC","Scenario#"&amp;$B$2,"Years#"&amp;$B$4,"Period#"&amp;$B$3,"View#"&amp;$B$10,"Consolidation#"&amp;$B$13,"Data Source#"&amp;$B$11,"Intercompany#"&amp;$B$14,"Movement#"&amp;$B$12,"Custom1#"&amp;$B$6,"Custom2#"&amp;$B$7,"Custom3#"&amp;$B$8,"Custom4#"&amp;$B$9,"Entity#"&amp;$B67,"Account#"&amp;$O$15)+[2]!HsGetValue("FCC","Scenario#"&amp;$B$2,"Years#"&amp;$B$4,"Period#"&amp;$B$3,"View#"&amp;$B$10,"Consolidation#"&amp;$B$13,"Data Source#"&amp;$B$11,"Intercompany#"&amp;$B$14,"Movement#"&amp;$B$12,"Custom1#"&amp;$B$6,"Custom2#"&amp;$B$7,"Custom3#"&amp;$B$8,"Custom4#"&amp;$B$9,"Entity#"&amp;$B67,"Account#"&amp;$O$16)),2)</f>
        <v>0</v>
      </c>
      <c r="P67" s="133">
        <f>ROUND(([2]!HsGetValue("FCC","Scenario#"&amp;$B$2,"Years#"&amp;$B$4,"Period#"&amp;$B$3,"View#"&amp;$B$10,"Consolidation#"&amp;$B$13,"Data Source#"&amp;$B$11,"Intercompany#"&amp;$B$14,"Movement#"&amp;$B$12,"Custom1#"&amp;$B$6,"Custom2#"&amp;$B$7,"Custom3#"&amp;$B$8,"Custom4#"&amp;$B$9,"Entity#"&amp;$B67,"Account#"&amp;$P$15)+[2]!HsGetValue("FCC","Scenario#"&amp;$B$2,"Years#"&amp;$B$4,"Period#"&amp;$B$3,"View#"&amp;$B$10,"Consolidation#"&amp;$B$13,"Data Source#"&amp;$B$11,"Intercompany#"&amp;$B$14,"Movement#"&amp;$B$12,"Custom1#"&amp;$B$6,"Custom2#"&amp;$B$7,"Custom3#"&amp;$B$8,"Custom4#"&amp;$B$9,"Entity#"&amp;$B67,"Account#"&amp;$P$16)),2)</f>
        <v>0</v>
      </c>
      <c r="Q67" s="133">
        <f>ROUND(([2]!HsGetValue("FCC","Scenario#"&amp;$B$2,"Years#"&amp;$B$4,"Period#"&amp;$B$3,"View#"&amp;$B$10,"Consolidation#"&amp;$B$13,"Data Source#"&amp;$B$11,"Intercompany#"&amp;$B$14,"Movement#"&amp;$B$12,"Custom1#"&amp;$B$6,"Custom2#"&amp;$B$7,"Custom3#"&amp;$B$8,"Custom4#"&amp;$B$9,"Entity#"&amp;$B67,"Account#"&amp;$Q$15)),2)</f>
        <v>0</v>
      </c>
      <c r="R67" s="133">
        <f>ROUND(([2]!HsGetValue("FCC","Scenario#"&amp;$B$2,"Years#"&amp;$B$4,"Period#"&amp;$B$3,"View#"&amp;$B$10,"Consolidation#"&amp;$B$13,"Data Source#"&amp;$B$11,"Intercompany#"&amp;$B$14,"Movement#"&amp;$B$12,"Custom1#"&amp;$B$6,"Custom2#"&amp;$B$7,"Custom3#"&amp;$B$8,"Custom4#"&amp;$B$9,"Entity#"&amp;$B67,"Account#"&amp;$R$15)),2)</f>
        <v>0</v>
      </c>
      <c r="S67" s="133">
        <f>ROUND(([2]!HsGetValue("FCC","Scenario#"&amp;$B$2,"Years#"&amp;$B$4,"Period#"&amp;$B$3,"View#"&amp;$B$10,"Consolidation#"&amp;$B$13,"Data Source#"&amp;$B$11,"Intercompany#"&amp;$B$14,"Movement#"&amp;$B$12,"Custom1#"&amp;$B$6,"Custom2#"&amp;$B$7,"Custom3#"&amp;$B$8,"Custom4#"&amp;$B$9,"Entity#"&amp;$B67,"Account#"&amp;$S$15)),2)</f>
        <v>0</v>
      </c>
      <c r="T67" s="133"/>
      <c r="U67" s="133">
        <f>ROUND(([2]!HsGetValue("FCC","Scenario#"&amp;$B$2,"Years#"&amp;$B$4,"Period#"&amp;$B$3,"View#"&amp;$B$10,"Consolidation#"&amp;$B$13,"Data Source#"&amp;$B$11,"Intercompany#"&amp;$B$14,"Movement#"&amp;$B$12,"Custom1#"&amp;$B$6,"Custom2#"&amp;$B$7,"Custom3#"&amp;$B$8,"Custom4#"&amp;$B$9,"Entity#"&amp;$B67,"Account#"&amp;$U$15)),2)</f>
        <v>0</v>
      </c>
      <c r="V67" s="133">
        <f>ROUND(([2]!HsGetValue("FCC","Scenario#"&amp;$B$2,"Years#"&amp;$B$4,"Period#"&amp;$B$3,"View#"&amp;$B$10,"Consolidation#"&amp;$B$13,"Data Source#"&amp;$B$11,"Intercompany#"&amp;$B$14,"Movement#"&amp;$B$12,"Custom1#"&amp;$B$6,"Custom2#"&amp;$B$7,"Custom3#"&amp;$B$8,"Custom4#"&amp;$B$9,"Entity#"&amp;$B67,"Account#"&amp;$V$15)),2)</f>
        <v>0</v>
      </c>
      <c r="W67" s="133">
        <f>ROUND(([2]!HsGetValue("FCC","Scenario#"&amp;$B$2,"Years#"&amp;$B$4,"Period#"&amp;$B$3,"View#"&amp;$B$10,"Consolidation#"&amp;$B$13,"Data Source#"&amp;$B$11,"Intercompany#"&amp;$B$14,"Movement#"&amp;$B$12,"Custom1#"&amp;$B$6,"Custom2#"&amp;$B$7,"Custom3#"&amp;$B$8,"Custom4#"&amp;$B$9,"Entity#"&amp;$B67,"Account#"&amp;$W$15)+[2]!HsGetValue("FCC","Scenario#"&amp;$B$2,"Years#"&amp;$B$4,"Period#"&amp;$B$3,"View#"&amp;$B$10,"Consolidation#"&amp;$B$13,"Data Source#"&amp;$B$11,"Intercompany#"&amp;$B$14,"Movement#"&amp;$B$12,"Custom1#"&amp;$B$6,"Custom2#"&amp;$B$7,"Custom3#"&amp;$B$8,"Custom4#"&amp;$B$9,"Entity#"&amp;$B67,"Account#"&amp;$W$16)),2)</f>
        <v>0</v>
      </c>
    </row>
    <row r="68" spans="1:23">
      <c r="A68" s="132" t="s">
        <v>420</v>
      </c>
      <c r="B68" s="132" t="s">
        <v>334</v>
      </c>
      <c r="C68" s="33">
        <v>49200</v>
      </c>
      <c r="D68" s="33" t="s">
        <v>158</v>
      </c>
      <c r="E68" t="s">
        <v>91</v>
      </c>
      <c r="F68" s="229">
        <f t="shared" si="0"/>
        <v>7409533.7300000004</v>
      </c>
      <c r="G68" s="147" t="s">
        <v>736</v>
      </c>
      <c r="H68" s="133">
        <f>ROUND(([2]!HsGetValue("FCC","Scenario#"&amp;$B$2,"Years#"&amp;$B$4,"Period#"&amp;$B$3,"View#"&amp;$B$10,"Consolidation#"&amp;$B$13,"Data Source#"&amp;$B$11,"Intercompany#"&amp;$B$14,"Movement#"&amp;$B$12,"Custom1#"&amp;$B$6,"Custom2#"&amp;$B$7,"Custom3#"&amp;$B$8,"Custom4#"&amp;$B$9,"Entity#"&amp;$B68,"Account#"&amp;$H$15)+[2]!HsGetValue("FCC","Scenario#"&amp;$B$2,"Years#"&amp;$B$4,"Period#"&amp;$B$3,"View#"&amp;$B$10,"Consolidation#"&amp;$B$13,"Data Source#"&amp;$B$11,"Intercompany#"&amp;$B$14,"Movement#"&amp;$B$12,"Custom1#"&amp;$B$6,"Custom2#"&amp;$B$7,"Custom3#"&amp;$B$8,"Custom4#"&amp;$B$9,"Entity#"&amp;$B68,"Account#"&amp;$H$16)),2)</f>
        <v>7300599.9400000004</v>
      </c>
      <c r="I68" s="133">
        <f>ROUND(([2]!HsGetValue("FCC","Scenario#"&amp;$B$2,"Years#"&amp;$B$4,"Period#"&amp;$B$3,"View#"&amp;$B$10,"Consolidation#"&amp;$B$13,"Data Source#"&amp;$B$11,"Intercompany#"&amp;$B$14,"Movement#"&amp;$B$12,"Custom1#"&amp;$B$6,"Custom2#"&amp;$B$7,"Custom3#"&amp;$B$8,"Custom4#"&amp;$B$9,"Entity#"&amp;$B68,"Account#"&amp;$I$15)+[2]!HsGetValue("FCC","Scenario#"&amp;$B$2,"Years#"&amp;$B$4,"Period#"&amp;$B$3,"View#"&amp;$B$10,"Consolidation#"&amp;$B$13,"Data Source#"&amp;$B$11,"Intercompany#"&amp;$B$14,"Movement#"&amp;$B$12,"Custom1#"&amp;$B$6,"Custom2#"&amp;$B$7,"Custom3#"&amp;$B$8,"Custom4#"&amp;$B$9,"Entity#"&amp;$B68,"Account#"&amp;$I$16)+[2]!HsGetValue("FCC","Scenario#"&amp;$B$2,"Years#"&amp;$B$4,"Period#"&amp;$B$3,"View#"&amp;$B$10,"Consolidation#"&amp;$B$13,"Data Source#"&amp;$B$11,"Intercompany#"&amp;$B$14,"Movement#"&amp;$B$12,"Custom1#"&amp;$B$6,"Custom2#"&amp;$B$7,"Custom3#"&amp;$B$8,"Custom4#"&amp;$B$9,"Entity#"&amp;$B68,"Account#"&amp;$I$17)),2)</f>
        <v>0</v>
      </c>
      <c r="J68" s="34">
        <f>ROUND(([2]!HsGetValue("FCC","Scenario#"&amp;$B$2,"Years#"&amp;$B$4,"Period#"&amp;$B$3,"View#"&amp;$B$10,"Consolidation#"&amp;$B$13,"Data Source#"&amp;$B$11,"Intercompany#"&amp;$B$14,"Movement#"&amp;$B$12,"Custom1#"&amp;$B$6,"Custom2#"&amp;$B$7,"Custom3#"&amp;$B$8,"Custom4#"&amp;$B$9,"Entity#"&amp;$B68,"Account#"&amp;$J$15)+[2]!HsGetValue("FCC","Scenario#"&amp;$B$2,"Years#"&amp;$B$4,"Period#"&amp;$B$3,"View#"&amp;$B$10,"Consolidation#"&amp;$B$13,"Data Source#"&amp;$B$11,"Intercompany#"&amp;$B$14,"Movement#"&amp;$B$12,"Custom1#"&amp;$B$6,"Custom2#"&amp;$B$7,"Custom3#"&amp;$B$8,"Custom4#"&amp;$B$9,"Entity#"&amp;$B68,"Account#"&amp;$J$16)),2)</f>
        <v>0</v>
      </c>
      <c r="K68" s="133">
        <f>ROUND(([2]!HsGetValue("FCC","Scenario#"&amp;$B$2,"Years#"&amp;$B$4,"Period#"&amp;$B$3,"View#"&amp;$B$10,"Consolidation#"&amp;$B$13,"Data Source#"&amp;$B$11,"Intercompany#"&amp;$B$14,"Movement#"&amp;$B$12,"Custom1#"&amp;$B$6,"Custom2#"&amp;$B$7,"Custom3#"&amp;$B$8,"Custom4#"&amp;$B$9,"Entity#"&amp;$B68,"Account#"&amp;$K$15)+[2]!HsGetValue("FCC","Scenario#"&amp;$B$2,"Years#"&amp;$B$4,"Period#"&amp;$B$3,"View#"&amp;$B$10,"Consolidation#"&amp;$B$13,"Data Source#"&amp;$B$11,"Intercompany#"&amp;$B$14,"Movement#"&amp;$B$12,"Custom1#"&amp;$B$6,"Custom2#"&amp;$B$7,"Custom3#"&amp;$B$8,"Custom4#"&amp;$B$9,"Entity#"&amp;$B68,"Account#"&amp;$K$16)+[2]!HsGetValue("FCC","Scenario#"&amp;$B$2,"Years#"&amp;$B$4,"Period#"&amp;$B$3,"View#"&amp;$B$10,"Consolidation#"&amp;$B$13,"Data Source#"&amp;$B$11,"Intercompany#"&amp;$B$14,"Movement#"&amp;$B$12,"Custom1#"&amp;$B$6,"Custom2#"&amp;$B$7,"Custom3#"&amp;$B$8,"Custom4#"&amp;$B$9,"Entity#"&amp;$B68,"Account#"&amp;$K$17)+[2]!HsGetValue("FCC","Scenario#"&amp;$B$2,"Years#"&amp;$B$4,"Period#"&amp;$B$3,"View#"&amp;$B$10,"Consolidation#"&amp;$B$13,"Data Source#"&amp;$B$11,"Intercompany#"&amp;$B$14,"Movement#"&amp;$B$12,"Custom1#"&amp;$B$6,"Custom2#"&amp;$B$7,"Custom3#"&amp;$B$8,"Custom4#"&amp;$B$9,"Entity#"&amp;$B68,"Account#"&amp;$K$18)),2)</f>
        <v>108933.79</v>
      </c>
      <c r="L68" s="133">
        <f>ROUND(([2]!HsGetValue("FCC","Scenario#"&amp;$B$2,"Years#"&amp;$B$4,"Period#"&amp;$B$3,"View#"&amp;$B$10,"Consolidation#"&amp;$B$13,"Data Source#"&amp;$B$11,"Intercompany#"&amp;$B$14,"Movement#"&amp;$B$12,"Custom1#"&amp;$B$6,"Custom2#"&amp;$B$7,"Custom3#"&amp;$B$8,"Custom4#"&amp;$B$9,"Entity#"&amp;$B68,"Account#"&amp;$L$15)+[2]!HsGetValue("FCC","Scenario#"&amp;$B$2,"Years#"&amp;$B$4,"Period#"&amp;$B$3,"View#"&amp;$B$10,"Consolidation#"&amp;$B$13,"Data Source#"&amp;$B$11,"Intercompany#"&amp;$B$14,"Movement#"&amp;$B$12,"Custom1#"&amp;$B$6,"Custom2#"&amp;$B$7,"Custom3#"&amp;$B$8,"Custom4#"&amp;$B$9,"Entity#"&amp;$B68,"Account#"&amp;$L$16)),2)</f>
        <v>0</v>
      </c>
      <c r="M68" s="231">
        <f>ROUND(([2]!HsGetValue("FCC","Scenario#"&amp;$B$2,"Years#"&amp;$B$4,"Period#"&amp;$B$3,"View#"&amp;$B$10,"Consolidation#"&amp;$B$13,"Data Source#"&amp;$B$11,"Intercompany#"&amp;$B$14,"Movement#"&amp;$B$12,"Custom1#"&amp;$B$6,"Custom2#"&amp;$B$7,"Custom3#"&amp;$B$8,"Custom4#"&amp;$B$9,"Entity#"&amp;$B68,"Account#"&amp;$M$15)+[2]!HsGetValue("FCC","Scenario#"&amp;$B$2,"Years#"&amp;$B$4,"Period#"&amp;$B$3,"View#"&amp;$B$10,"Consolidation#"&amp;$B$13,"Data Source#"&amp;$B$11,"Intercompany#"&amp;$B$14,"Movement#"&amp;$B$12,"Custom1#"&amp;$B$6,"Custom2#"&amp;$B$7,"Custom3#"&amp;$B$8,"Custom4#"&amp;$B$9,"Entity#"&amp;$B68,"Account#"&amp;$M$16)+[2]!HsGetValue("FCC","Scenario#"&amp;$B$2,"Years#"&amp;$B$4,"Period#"&amp;$B$3,"View#"&amp;$B$10,"Consolidation#"&amp;$B$13,"Data Source#"&amp;$B$11,"Intercompany#"&amp;$B$14,"Movement#"&amp;$B$12,"Custom1#"&amp;$B$6,"Custom2#"&amp;$B$7,"Custom3#"&amp;$B$8,"Custom4#"&amp;$B$9,"Entity#"&amp;$B68,"Account#"&amp;$M$17)),2)</f>
        <v>0</v>
      </c>
      <c r="N68" s="133">
        <f>ROUND(([2]!HsGetValue("FCC","Scenario#"&amp;$B$2,"Years#"&amp;$B$4,"Period#"&amp;$B$3,"View#"&amp;$B$10,"Consolidation#"&amp;$B$13,"Data Source#"&amp;$B$11,"Intercompany#"&amp;$B$14,"Movement#"&amp;$B$12,"Custom1#"&amp;$B$6,"Custom2#"&amp;$B$7,"Custom3#"&amp;$B$8,"Custom4#"&amp;$B$9,"Entity#"&amp;$B68,"Account#"&amp;$N$15)+[2]!HsGetValue("FCC","Scenario#"&amp;$B$2,"Years#"&amp;$B$4,"Period#"&amp;$B$3,"View#"&amp;$B$10,"Consolidation#"&amp;$B$13,"Data Source#"&amp;$B$11,"Intercompany#"&amp;$B$14,"Movement#"&amp;$B$12,"Custom1#"&amp;$B$6,"Custom2#"&amp;$B$7,"Custom3#"&amp;$B$8,"Custom4#"&amp;$B$9,"Entity#"&amp;$B68,"Account#"&amp;$N$16)),2)</f>
        <v>0</v>
      </c>
      <c r="O68" s="133">
        <f>ROUND(([2]!HsGetValue("FCC","Scenario#"&amp;$B$2,"Years#"&amp;$B$4,"Period#"&amp;$B$3,"View#"&amp;$B$10,"Consolidation#"&amp;$B$13,"Data Source#"&amp;$B$11,"Intercompany#"&amp;$B$14,"Movement#"&amp;$B$12,"Custom1#"&amp;$B$6,"Custom2#"&amp;$B$7,"Custom3#"&amp;$B$8,"Custom4#"&amp;$B$9,"Entity#"&amp;$B68,"Account#"&amp;$O$15)+[2]!HsGetValue("FCC","Scenario#"&amp;$B$2,"Years#"&amp;$B$4,"Period#"&amp;$B$3,"View#"&amp;$B$10,"Consolidation#"&amp;$B$13,"Data Source#"&amp;$B$11,"Intercompany#"&amp;$B$14,"Movement#"&amp;$B$12,"Custom1#"&amp;$B$6,"Custom2#"&amp;$B$7,"Custom3#"&amp;$B$8,"Custom4#"&amp;$B$9,"Entity#"&amp;$B68,"Account#"&amp;$O$16)),2)</f>
        <v>0</v>
      </c>
      <c r="P68" s="133">
        <f>ROUND(([2]!HsGetValue("FCC","Scenario#"&amp;$B$2,"Years#"&amp;$B$4,"Period#"&amp;$B$3,"View#"&amp;$B$10,"Consolidation#"&amp;$B$13,"Data Source#"&amp;$B$11,"Intercompany#"&amp;$B$14,"Movement#"&amp;$B$12,"Custom1#"&amp;$B$6,"Custom2#"&amp;$B$7,"Custom3#"&amp;$B$8,"Custom4#"&amp;$B$9,"Entity#"&amp;$B68,"Account#"&amp;$P$15)+[2]!HsGetValue("FCC","Scenario#"&amp;$B$2,"Years#"&amp;$B$4,"Period#"&amp;$B$3,"View#"&amp;$B$10,"Consolidation#"&amp;$B$13,"Data Source#"&amp;$B$11,"Intercompany#"&amp;$B$14,"Movement#"&amp;$B$12,"Custom1#"&amp;$B$6,"Custom2#"&amp;$B$7,"Custom3#"&amp;$B$8,"Custom4#"&amp;$B$9,"Entity#"&amp;$B68,"Account#"&amp;$P$16)),2)</f>
        <v>0</v>
      </c>
      <c r="Q68" s="133">
        <f>ROUND(([2]!HsGetValue("FCC","Scenario#"&amp;$B$2,"Years#"&amp;$B$4,"Period#"&amp;$B$3,"View#"&amp;$B$10,"Consolidation#"&amp;$B$13,"Data Source#"&amp;$B$11,"Intercompany#"&amp;$B$14,"Movement#"&amp;$B$12,"Custom1#"&amp;$B$6,"Custom2#"&amp;$B$7,"Custom3#"&amp;$B$8,"Custom4#"&amp;$B$9,"Entity#"&amp;$B68,"Account#"&amp;$Q$15)),2)</f>
        <v>0</v>
      </c>
      <c r="R68" s="133">
        <f>ROUND(([2]!HsGetValue("FCC","Scenario#"&amp;$B$2,"Years#"&amp;$B$4,"Period#"&amp;$B$3,"View#"&amp;$B$10,"Consolidation#"&amp;$B$13,"Data Source#"&amp;$B$11,"Intercompany#"&amp;$B$14,"Movement#"&amp;$B$12,"Custom1#"&amp;$B$6,"Custom2#"&amp;$B$7,"Custom3#"&amp;$B$8,"Custom4#"&amp;$B$9,"Entity#"&amp;$B68,"Account#"&amp;$R$15)),2)</f>
        <v>0</v>
      </c>
      <c r="S68" s="133">
        <f>ROUND(([2]!HsGetValue("FCC","Scenario#"&amp;$B$2,"Years#"&amp;$B$4,"Period#"&amp;$B$3,"View#"&amp;$B$10,"Consolidation#"&amp;$B$13,"Data Source#"&amp;$B$11,"Intercompany#"&amp;$B$14,"Movement#"&amp;$B$12,"Custom1#"&amp;$B$6,"Custom2#"&amp;$B$7,"Custom3#"&amp;$B$8,"Custom4#"&amp;$B$9,"Entity#"&amp;$B68,"Account#"&amp;$S$15)),2)</f>
        <v>0</v>
      </c>
      <c r="T68" s="133"/>
      <c r="U68" s="133">
        <f>ROUND(([2]!HsGetValue("FCC","Scenario#"&amp;$B$2,"Years#"&amp;$B$4,"Period#"&amp;$B$3,"View#"&amp;$B$10,"Consolidation#"&amp;$B$13,"Data Source#"&amp;$B$11,"Intercompany#"&amp;$B$14,"Movement#"&amp;$B$12,"Custom1#"&amp;$B$6,"Custom2#"&amp;$B$7,"Custom3#"&amp;$B$8,"Custom4#"&amp;$B$9,"Entity#"&amp;$B68,"Account#"&amp;$U$15)),2)</f>
        <v>0</v>
      </c>
      <c r="V68" s="133">
        <f>ROUND(([2]!HsGetValue("FCC","Scenario#"&amp;$B$2,"Years#"&amp;$B$4,"Period#"&amp;$B$3,"View#"&amp;$B$10,"Consolidation#"&amp;$B$13,"Data Source#"&amp;$B$11,"Intercompany#"&amp;$B$14,"Movement#"&amp;$B$12,"Custom1#"&amp;$B$6,"Custom2#"&amp;$B$7,"Custom3#"&amp;$B$8,"Custom4#"&amp;$B$9,"Entity#"&amp;$B68,"Account#"&amp;$V$15)),2)</f>
        <v>0</v>
      </c>
      <c r="W68" s="133">
        <f>ROUND(([2]!HsGetValue("FCC","Scenario#"&amp;$B$2,"Years#"&amp;$B$4,"Period#"&amp;$B$3,"View#"&amp;$B$10,"Consolidation#"&amp;$B$13,"Data Source#"&amp;$B$11,"Intercompany#"&amp;$B$14,"Movement#"&amp;$B$12,"Custom1#"&amp;$B$6,"Custom2#"&amp;$B$7,"Custom3#"&amp;$B$8,"Custom4#"&amp;$B$9,"Entity#"&amp;$B68,"Account#"&amp;$W$15)+[2]!HsGetValue("FCC","Scenario#"&amp;$B$2,"Years#"&amp;$B$4,"Period#"&amp;$B$3,"View#"&amp;$B$10,"Consolidation#"&amp;$B$13,"Data Source#"&amp;$B$11,"Intercompany#"&amp;$B$14,"Movement#"&amp;$B$12,"Custom1#"&amp;$B$6,"Custom2#"&amp;$B$7,"Custom3#"&amp;$B$8,"Custom4#"&amp;$B$9,"Entity#"&amp;$B68,"Account#"&amp;$W$16)),2)</f>
        <v>0</v>
      </c>
    </row>
    <row r="69" spans="1:23" s="341" customFormat="1" ht="15" customHeight="1">
      <c r="A69" s="339" t="s">
        <v>420</v>
      </c>
      <c r="B69" s="339" t="s">
        <v>335</v>
      </c>
      <c r="C69" s="340">
        <v>49600</v>
      </c>
      <c r="D69" s="340" t="s">
        <v>158</v>
      </c>
      <c r="E69" s="341" t="s">
        <v>92</v>
      </c>
      <c r="F69" s="342">
        <f t="shared" si="0"/>
        <v>0</v>
      </c>
      <c r="G69" s="343">
        <v>0</v>
      </c>
      <c r="H69" s="343">
        <v>0</v>
      </c>
      <c r="I69" s="343">
        <v>0</v>
      </c>
      <c r="J69" s="345">
        <v>0</v>
      </c>
      <c r="K69" s="343">
        <v>0</v>
      </c>
      <c r="L69" s="343">
        <v>0</v>
      </c>
      <c r="M69" s="343">
        <v>0</v>
      </c>
      <c r="N69" s="343">
        <v>0</v>
      </c>
      <c r="O69" s="343">
        <v>0</v>
      </c>
      <c r="P69" s="343">
        <v>0</v>
      </c>
      <c r="Q69" s="343">
        <v>0</v>
      </c>
      <c r="R69" s="343">
        <v>0</v>
      </c>
      <c r="S69" s="343">
        <v>0</v>
      </c>
      <c r="T69" s="343"/>
      <c r="U69" s="343">
        <v>0</v>
      </c>
      <c r="V69" s="343">
        <v>0</v>
      </c>
      <c r="W69" s="343">
        <v>0</v>
      </c>
    </row>
    <row r="70" spans="1:23" ht="15" customHeight="1">
      <c r="A70" s="132" t="s">
        <v>420</v>
      </c>
      <c r="B70" s="132" t="s">
        <v>365</v>
      </c>
      <c r="C70" s="33" t="s">
        <v>224</v>
      </c>
      <c r="D70" s="33" t="s">
        <v>158</v>
      </c>
      <c r="E70" t="s">
        <v>164</v>
      </c>
      <c r="F70" s="229">
        <f t="shared" si="0"/>
        <v>614069392</v>
      </c>
      <c r="G70" s="133">
        <f>ROUND(([2]!HsGetValue("FCC","Scenario#"&amp;$B$2,"Years#"&amp;$B$4,"Period#"&amp;$B$3,"View#"&amp;$B$10,"Consolidation#"&amp;$B$13,"Data Source#"&amp;B$11,"Intercompany#"&amp;$B$14,"Movement#"&amp;$B$12,"Custom1#"&amp;$B$6,"Custom2#"&amp;$B$7,"Custom3#"&amp;$B$8,"Custom4#"&amp;$B$9,"Entity#"&amp;$B70,"Account#"&amp;$G$15)+[2]!HsGetValue("FCC","Scenario#"&amp;$B$2,"Years#"&amp;$B$4,"Period#"&amp;$B$3,"View#"&amp;$B$10,"Consolidation#"&amp;$B$13,"Data Source#"&amp;B$11,"Intercompany#"&amp;$B$14,"Movement#"&amp;$B$12,"Custom1#"&amp;$B$6,"Custom2#"&amp;$B$7,"Custom3#"&amp;$B$8,"Custom4#"&amp;$B$9,"Entity#"&amp;$B70,"Account#"&amp;$G$16)),2)</f>
        <v>299123</v>
      </c>
      <c r="H70" s="133">
        <f>ROUND(([2]!HsGetValue("FCC","Scenario#"&amp;$B$2,"Years#"&amp;$B$4,"Period#"&amp;$B$3,"View#"&amp;$B$10,"Consolidation#"&amp;$B$13,"Data Source#"&amp;$B$11,"Intercompany#"&amp;$B$14,"Movement#"&amp;$B$12,"Custom1#"&amp;$B$6,"Custom2#"&amp;$B$7,"Custom3#"&amp;$B$8,"Custom4#"&amp;$B$9,"Entity#"&amp;$B70,"Account#"&amp;$H$15)+[2]!HsGetValue("FCC","Scenario#"&amp;$B$2,"Years#"&amp;$B$4,"Period#"&amp;$B$3,"View#"&amp;$B$10,"Consolidation#"&amp;$B$13,"Data Source#"&amp;$B$11,"Intercompany#"&amp;$B$14,"Movement#"&amp;$B$12,"Custom1#"&amp;$B$6,"Custom2#"&amp;$B$7,"Custom3#"&amp;$B$8,"Custom4#"&amp;$B$9,"Entity#"&amp;$B70,"Account#"&amp;$H$16)),2)</f>
        <v>299123</v>
      </c>
      <c r="I70" s="133">
        <f>ROUND(([2]!HsGetValue("FCC","Scenario#"&amp;$B$2,"Years#"&amp;$B$4,"Period#"&amp;$B$3,"View#"&amp;$B$10,"Consolidation#"&amp;$B$13,"Data Source#"&amp;$B$11,"Intercompany#"&amp;$B$14,"Movement#"&amp;$B$12,"Custom1#"&amp;$B$6,"Custom2#"&amp;$B$7,"Custom3#"&amp;$B$8,"Custom4#"&amp;$B$9,"Entity#"&amp;$B70,"Account#"&amp;$I$15)+[2]!HsGetValue("FCC","Scenario#"&amp;$B$2,"Years#"&amp;$B$4,"Period#"&amp;$B$3,"View#"&amp;$B$10,"Consolidation#"&amp;$B$13,"Data Source#"&amp;$B$11,"Intercompany#"&amp;$B$14,"Movement#"&amp;$B$12,"Custom1#"&amp;$B$6,"Custom2#"&amp;$B$7,"Custom3#"&amp;$B$8,"Custom4#"&amp;$B$9,"Entity#"&amp;$B70,"Account#"&amp;$I$16)+[2]!HsGetValue("FCC","Scenario#"&amp;$B$2,"Years#"&amp;$B$4,"Period#"&amp;$B$3,"View#"&amp;$B$10,"Consolidation#"&amp;$B$13,"Data Source#"&amp;$B$11,"Intercompany#"&amp;$B$14,"Movement#"&amp;$B$12,"Custom1#"&amp;$B$6,"Custom2#"&amp;$B$7,"Custom3#"&amp;$B$8,"Custom4#"&amp;$B$9,"Entity#"&amp;$B70,"Account#"&amp;$I$17)),2)</f>
        <v>202575000</v>
      </c>
      <c r="J70" s="34">
        <f>ROUND(([2]!HsGetValue("FCC","Scenario#"&amp;$B$2,"Years#"&amp;$B$4,"Period#"&amp;$B$3,"View#"&amp;$B$10,"Consolidation#"&amp;$B$13,"Data Source#"&amp;$B$11,"Intercompany#"&amp;$B$14,"Movement#"&amp;$B$12,"Custom1#"&amp;$B$6,"Custom2#"&amp;$B$7,"Custom3#"&amp;$B$8,"Custom4#"&amp;$B$9,"Entity#"&amp;$B70,"Account#"&amp;$J$15)+[2]!HsGetValue("FCC","Scenario#"&amp;$B$2,"Years#"&amp;$B$4,"Period#"&amp;$B$3,"View#"&amp;$B$10,"Consolidation#"&amp;$B$13,"Data Source#"&amp;$B$11,"Intercompany#"&amp;$B$14,"Movement#"&amp;$B$12,"Custom1#"&amp;$B$6,"Custom2#"&amp;$B$7,"Custom3#"&amp;$B$8,"Custom4#"&amp;$B$9,"Entity#"&amp;$B70,"Account#"&amp;$J$16)),2)</f>
        <v>0</v>
      </c>
      <c r="K70" s="133">
        <f>ROUND(([2]!HsGetValue("FCC","Scenario#"&amp;$B$2,"Years#"&amp;$B$4,"Period#"&amp;$B$3,"View#"&amp;$B$10,"Consolidation#"&amp;$B$13,"Data Source#"&amp;$B$11,"Intercompany#"&amp;$B$14,"Movement#"&amp;$B$12,"Custom1#"&amp;$B$6,"Custom2#"&amp;$B$7,"Custom3#"&amp;$B$8,"Custom4#"&amp;$B$9,"Entity#"&amp;$B70,"Account#"&amp;$K$15)+[2]!HsGetValue("FCC","Scenario#"&amp;$B$2,"Years#"&amp;$B$4,"Period#"&amp;$B$3,"View#"&amp;$B$10,"Consolidation#"&amp;$B$13,"Data Source#"&amp;$B$11,"Intercompany#"&amp;$B$14,"Movement#"&amp;$B$12,"Custom1#"&amp;$B$6,"Custom2#"&amp;$B$7,"Custom3#"&amp;$B$8,"Custom4#"&amp;$B$9,"Entity#"&amp;$B70,"Account#"&amp;$K$16)+[2]!HsGetValue("FCC","Scenario#"&amp;$B$2,"Years#"&amp;$B$4,"Period#"&amp;$B$3,"View#"&amp;$B$10,"Consolidation#"&amp;$B$13,"Data Source#"&amp;$B$11,"Intercompany#"&amp;$B$14,"Movement#"&amp;$B$12,"Custom1#"&amp;$B$6,"Custom2#"&amp;$B$7,"Custom3#"&amp;$B$8,"Custom4#"&amp;$B$9,"Entity#"&amp;$B70,"Account#"&amp;$K$17)+[2]!HsGetValue("FCC","Scenario#"&amp;$B$2,"Years#"&amp;$B$4,"Period#"&amp;$B$3,"View#"&amp;$B$10,"Consolidation#"&amp;$B$13,"Data Source#"&amp;$B$11,"Intercompany#"&amp;$B$14,"Movement#"&amp;$B$12,"Custom1#"&amp;$B$6,"Custom2#"&amp;$B$7,"Custom3#"&amp;$B$8,"Custom4#"&amp;$B$9,"Entity#"&amp;$B70,"Account#"&amp;$K$18)),2)</f>
        <v>0</v>
      </c>
      <c r="L70" s="133">
        <f>ROUND(([2]!HsGetValue("FCC","Scenario#"&amp;$B$2,"Years#"&amp;$B$4,"Period#"&amp;$B$3,"View#"&amp;$B$10,"Consolidation#"&amp;$B$13,"Data Source#"&amp;$B$11,"Intercompany#"&amp;$B$14,"Movement#"&amp;$B$12,"Custom1#"&amp;$B$6,"Custom2#"&amp;$B$7,"Custom3#"&amp;$B$8,"Custom4#"&amp;$B$9,"Entity#"&amp;$B70,"Account#"&amp;$L$15)+[2]!HsGetValue("FCC","Scenario#"&amp;$B$2,"Years#"&amp;$B$4,"Period#"&amp;$B$3,"View#"&amp;$B$10,"Consolidation#"&amp;$B$13,"Data Source#"&amp;$B$11,"Intercompany#"&amp;$B$14,"Movement#"&amp;$B$12,"Custom1#"&amp;$B$6,"Custom2#"&amp;$B$7,"Custom3#"&amp;$B$8,"Custom4#"&amp;$B$9,"Entity#"&amp;$B70,"Account#"&amp;$L$16)),2)</f>
        <v>0</v>
      </c>
      <c r="M70" s="231">
        <f>ROUND(([2]!HsGetValue("FCC","Scenario#"&amp;$B$2,"Years#"&amp;$B$4,"Period#"&amp;$B$3,"View#"&amp;$B$10,"Consolidation#"&amp;$B$13,"Data Source#"&amp;$B$11,"Intercompany#"&amp;$B$14,"Movement#"&amp;$B$12,"Custom1#"&amp;$B$6,"Custom2#"&amp;$B$7,"Custom3#"&amp;$B$8,"Custom4#"&amp;$B$9,"Entity#"&amp;$B70,"Account#"&amp;$M$15)+[2]!HsGetValue("FCC","Scenario#"&amp;$B$2,"Years#"&amp;$B$4,"Period#"&amp;$B$3,"View#"&amp;$B$10,"Consolidation#"&amp;$B$13,"Data Source#"&amp;$B$11,"Intercompany#"&amp;$B$14,"Movement#"&amp;$B$12,"Custom1#"&amp;$B$6,"Custom2#"&amp;$B$7,"Custom3#"&amp;$B$8,"Custom4#"&amp;$B$9,"Entity#"&amp;$B70,"Account#"&amp;$M$16)+[2]!HsGetValue("FCC","Scenario#"&amp;$B$2,"Years#"&amp;$B$4,"Period#"&amp;$B$3,"View#"&amp;$B$10,"Consolidation#"&amp;$B$13,"Data Source#"&amp;$B$11,"Intercompany#"&amp;$B$14,"Movement#"&amp;$B$12,"Custom1#"&amp;$B$6,"Custom2#"&amp;$B$7,"Custom3#"&amp;$B$8,"Custom4#"&amp;$B$9,"Entity#"&amp;$B70,"Account#"&amp;$M$17)),2)</f>
        <v>43290269</v>
      </c>
      <c r="N70" s="133">
        <f>ROUND(([2]!HsGetValue("FCC","Scenario#"&amp;$B$2,"Years#"&amp;$B$4,"Period#"&amp;$B$3,"View#"&amp;$B$10,"Consolidation#"&amp;$B$13,"Data Source#"&amp;$B$11,"Intercompany#"&amp;$B$14,"Movement#"&amp;$B$12,"Custom1#"&amp;$B$6,"Custom2#"&amp;$B$7,"Custom3#"&amp;$B$8,"Custom4#"&amp;$B$9,"Entity#"&amp;$B70,"Account#"&amp;$N$15)+[2]!HsGetValue("FCC","Scenario#"&amp;$B$2,"Years#"&amp;$B$4,"Period#"&amp;$B$3,"View#"&amp;$B$10,"Consolidation#"&amp;$B$13,"Data Source#"&amp;$B$11,"Intercompany#"&amp;$B$14,"Movement#"&amp;$B$12,"Custom1#"&amp;$B$6,"Custom2#"&amp;$B$7,"Custom3#"&amp;$B$8,"Custom4#"&amp;$B$9,"Entity#"&amp;$B70,"Account#"&amp;$N$16)),2)</f>
        <v>0</v>
      </c>
      <c r="O70" s="133">
        <f>ROUND(([2]!HsGetValue("FCC","Scenario#"&amp;$B$2,"Years#"&amp;$B$4,"Period#"&amp;$B$3,"View#"&amp;$B$10,"Consolidation#"&amp;$B$13,"Data Source#"&amp;$B$11,"Intercompany#"&amp;$B$14,"Movement#"&amp;$B$12,"Custom1#"&amp;$B$6,"Custom2#"&amp;$B$7,"Custom3#"&amp;$B$8,"Custom4#"&amp;$B$9,"Entity#"&amp;$B70,"Account#"&amp;$O$15)+[2]!HsGetValue("FCC","Scenario#"&amp;$B$2,"Years#"&amp;$B$4,"Period#"&amp;$B$3,"View#"&amp;$B$10,"Consolidation#"&amp;$B$13,"Data Source#"&amp;$B$11,"Intercompany#"&amp;$B$14,"Movement#"&amp;$B$12,"Custom1#"&amp;$B$6,"Custom2#"&amp;$B$7,"Custom3#"&amp;$B$8,"Custom4#"&amp;$B$9,"Entity#"&amp;$B70,"Account#"&amp;$O$16)),2)</f>
        <v>0</v>
      </c>
      <c r="P70" s="133">
        <f>ROUND(([2]!HsGetValue("FCC","Scenario#"&amp;$B$2,"Years#"&amp;$B$4,"Period#"&amp;$B$3,"View#"&amp;$B$10,"Consolidation#"&amp;$B$13,"Data Source#"&amp;$B$11,"Intercompany#"&amp;$B$14,"Movement#"&amp;$B$12,"Custom1#"&amp;$B$6,"Custom2#"&amp;$B$7,"Custom3#"&amp;$B$8,"Custom4#"&amp;$B$9,"Entity#"&amp;$B70,"Account#"&amp;$P$15)+[2]!HsGetValue("FCC","Scenario#"&amp;$B$2,"Years#"&amp;$B$4,"Period#"&amp;$B$3,"View#"&amp;$B$10,"Consolidation#"&amp;$B$13,"Data Source#"&amp;$B$11,"Intercompany#"&amp;$B$14,"Movement#"&amp;$B$12,"Custom1#"&amp;$B$6,"Custom2#"&amp;$B$7,"Custom3#"&amp;$B$8,"Custom4#"&amp;$B$9,"Entity#"&amp;$B70,"Account#"&amp;$P$16)),2)</f>
        <v>367905000</v>
      </c>
      <c r="Q70" s="133">
        <f>ROUND(([2]!HsGetValue("FCC","Scenario#"&amp;$B$2,"Years#"&amp;$B$4,"Period#"&amp;$B$3,"View#"&amp;$B$10,"Consolidation#"&amp;$B$13,"Data Source#"&amp;$B$11,"Intercompany#"&amp;$B$14,"Movement#"&amp;$B$12,"Custom1#"&amp;$B$6,"Custom2#"&amp;$B$7,"Custom3#"&amp;$B$8,"Custom4#"&amp;$B$9,"Entity#"&amp;$B70,"Account#"&amp;$Q$15)),2)</f>
        <v>0</v>
      </c>
      <c r="R70" s="133">
        <f>ROUND(([2]!HsGetValue("FCC","Scenario#"&amp;$B$2,"Years#"&amp;$B$4,"Period#"&amp;$B$3,"View#"&amp;$B$10,"Consolidation#"&amp;$B$13,"Data Source#"&amp;$B$11,"Intercompany#"&amp;$B$14,"Movement#"&amp;$B$12,"Custom1#"&amp;$B$6,"Custom2#"&amp;$B$7,"Custom3#"&amp;$B$8,"Custom4#"&amp;$B$9,"Entity#"&amp;$B70,"Account#"&amp;$R$15)),2)</f>
        <v>0</v>
      </c>
      <c r="S70" s="133">
        <f>ROUND(([2]!HsGetValue("FCC","Scenario#"&amp;$B$2,"Years#"&amp;$B$4,"Period#"&amp;$B$3,"View#"&amp;$B$10,"Consolidation#"&amp;$B$13,"Data Source#"&amp;$B$11,"Intercompany#"&amp;$B$14,"Movement#"&amp;$B$12,"Custom1#"&amp;$B$6,"Custom2#"&amp;$B$7,"Custom3#"&amp;$B$8,"Custom4#"&amp;$B$9,"Entity#"&amp;$B70,"Account#"&amp;$S$15)),2)</f>
        <v>1853190</v>
      </c>
      <c r="T70" s="133"/>
      <c r="U70" s="133">
        <f>ROUND(([2]!HsGetValue("FCC","Scenario#"&amp;$B$2,"Years#"&amp;$B$4,"Period#"&amp;$B$3,"View#"&amp;$B$10,"Consolidation#"&amp;$B$13,"Data Source#"&amp;$B$11,"Intercompany#"&amp;$B$14,"Movement#"&amp;$B$12,"Custom1#"&amp;$B$6,"Custom2#"&amp;$B$7,"Custom3#"&amp;$B$8,"Custom4#"&amp;$B$9,"Entity#"&amp;$B70,"Account#"&amp;$U$15)),2)</f>
        <v>0</v>
      </c>
      <c r="V70" s="133">
        <f>ROUND(([2]!HsGetValue("FCC","Scenario#"&amp;$B$2,"Years#"&amp;$B$4,"Period#"&amp;$B$3,"View#"&amp;$B$10,"Consolidation#"&amp;$B$13,"Data Source#"&amp;$B$11,"Intercompany#"&amp;$B$14,"Movement#"&amp;$B$12,"Custom1#"&amp;$B$6,"Custom2#"&amp;$B$7,"Custom3#"&amp;$B$8,"Custom4#"&amp;$B$9,"Entity#"&amp;$B70,"Account#"&amp;$V$15)),2)</f>
        <v>0</v>
      </c>
      <c r="W70" s="133">
        <f>ROUND(([2]!HsGetValue("FCC","Scenario#"&amp;$B$2,"Years#"&amp;$B$4,"Period#"&amp;$B$3,"View#"&amp;$B$10,"Consolidation#"&amp;$B$13,"Data Source#"&amp;$B$11,"Intercompany#"&amp;$B$14,"Movement#"&amp;$B$12,"Custom1#"&amp;$B$6,"Custom2#"&amp;$B$7,"Custom3#"&amp;$B$8,"Custom4#"&amp;$B$9,"Entity#"&amp;$B70,"Account#"&amp;$W$15)+[2]!HsGetValue("FCC","Scenario#"&amp;$B$2,"Years#"&amp;$B$4,"Period#"&amp;$B$3,"View#"&amp;$B$10,"Consolidation#"&amp;$B$13,"Data Source#"&amp;$B$11,"Intercompany#"&amp;$B$14,"Movement#"&amp;$B$12,"Custom1#"&amp;$B$6,"Custom2#"&amp;$B$7,"Custom3#"&amp;$B$8,"Custom4#"&amp;$B$9,"Entity#"&amp;$B70,"Account#"&amp;$W$16)),2)</f>
        <v>0</v>
      </c>
    </row>
    <row r="71" spans="1:23" s="341" customFormat="1" ht="15" customHeight="1">
      <c r="A71" s="339" t="s">
        <v>420</v>
      </c>
      <c r="B71" s="339" t="s">
        <v>380</v>
      </c>
      <c r="C71" s="340">
        <v>95800</v>
      </c>
      <c r="D71" s="340" t="s">
        <v>158</v>
      </c>
      <c r="E71" s="341" t="s">
        <v>122</v>
      </c>
      <c r="F71" s="342">
        <f t="shared" si="0"/>
        <v>0</v>
      </c>
      <c r="G71" s="343">
        <v>0</v>
      </c>
      <c r="H71" s="343">
        <v>0</v>
      </c>
      <c r="I71" s="343">
        <v>0</v>
      </c>
      <c r="J71" s="345">
        <v>0</v>
      </c>
      <c r="K71" s="343">
        <v>0</v>
      </c>
      <c r="L71" s="343">
        <v>0</v>
      </c>
      <c r="M71" s="343">
        <v>0</v>
      </c>
      <c r="N71" s="343">
        <v>0</v>
      </c>
      <c r="O71" s="343">
        <v>0</v>
      </c>
      <c r="P71" s="343">
        <v>0</v>
      </c>
      <c r="Q71" s="343">
        <v>0</v>
      </c>
      <c r="R71" s="343">
        <v>0</v>
      </c>
      <c r="S71" s="343">
        <v>0</v>
      </c>
      <c r="T71" s="343"/>
      <c r="U71" s="343">
        <v>0</v>
      </c>
      <c r="V71" s="343">
        <v>0</v>
      </c>
      <c r="W71" s="343">
        <v>0</v>
      </c>
    </row>
    <row r="72" spans="1:23">
      <c r="A72" s="132" t="s">
        <v>420</v>
      </c>
      <c r="B72" s="132" t="s">
        <v>282</v>
      </c>
      <c r="C72" s="33">
        <v>40200</v>
      </c>
      <c r="D72" s="33" t="s">
        <v>158</v>
      </c>
      <c r="E72" t="s">
        <v>50</v>
      </c>
      <c r="F72" s="229">
        <f t="shared" si="0"/>
        <v>3696926.61</v>
      </c>
      <c r="G72" s="147" t="s">
        <v>736</v>
      </c>
      <c r="H72" s="133">
        <f>ROUND(([2]!HsGetValue("FCC","Scenario#"&amp;$B$2,"Years#"&amp;$B$4,"Period#"&amp;$B$3,"View#"&amp;$B$10,"Consolidation#"&amp;$B$13,"Data Source#"&amp;$B$11,"Intercompany#"&amp;$B$14,"Movement#"&amp;$B$12,"Custom1#"&amp;$B$6,"Custom2#"&amp;$B$7,"Custom3#"&amp;$B$8,"Custom4#"&amp;$B$9,"Entity#"&amp;$B72,"Account#"&amp;$H$15)+[2]!HsGetValue("FCC","Scenario#"&amp;$B$2,"Years#"&amp;$B$4,"Period#"&amp;$B$3,"View#"&amp;$B$10,"Consolidation#"&amp;$B$13,"Data Source#"&amp;$B$11,"Intercompany#"&amp;$B$14,"Movement#"&amp;$B$12,"Custom1#"&amp;$B$6,"Custom2#"&amp;$B$7,"Custom3#"&amp;$B$8,"Custom4#"&amp;$B$9,"Entity#"&amp;$B72,"Account#"&amp;$H$16)),2)</f>
        <v>3537388.61</v>
      </c>
      <c r="I72" s="133">
        <f>ROUND(([2]!HsGetValue("FCC","Scenario#"&amp;$B$2,"Years#"&amp;$B$4,"Period#"&amp;$B$3,"View#"&amp;$B$10,"Consolidation#"&amp;$B$13,"Data Source#"&amp;$B$11,"Intercompany#"&amp;$B$14,"Movement#"&amp;$B$12,"Custom1#"&amp;$B$6,"Custom2#"&amp;$B$7,"Custom3#"&amp;$B$8,"Custom4#"&amp;$B$9,"Entity#"&amp;$B72,"Account#"&amp;$I$15)+[2]!HsGetValue("FCC","Scenario#"&amp;$B$2,"Years#"&amp;$B$4,"Period#"&amp;$B$3,"View#"&amp;$B$10,"Consolidation#"&amp;$B$13,"Data Source#"&amp;$B$11,"Intercompany#"&amp;$B$14,"Movement#"&amp;$B$12,"Custom1#"&amp;$B$6,"Custom2#"&amp;$B$7,"Custom3#"&amp;$B$8,"Custom4#"&amp;$B$9,"Entity#"&amp;$B72,"Account#"&amp;$I$16)+[2]!HsGetValue("FCC","Scenario#"&amp;$B$2,"Years#"&amp;$B$4,"Period#"&amp;$B$3,"View#"&amp;$B$10,"Consolidation#"&amp;$B$13,"Data Source#"&amp;$B$11,"Intercompany#"&amp;$B$14,"Movement#"&amp;$B$12,"Custom1#"&amp;$B$6,"Custom2#"&amp;$B$7,"Custom3#"&amp;$B$8,"Custom4#"&amp;$B$9,"Entity#"&amp;$B72,"Account#"&amp;$I$17)),2)</f>
        <v>0</v>
      </c>
      <c r="J72" s="34">
        <f>ROUND(([2]!HsGetValue("FCC","Scenario#"&amp;$B$2,"Years#"&amp;$B$4,"Period#"&amp;$B$3,"View#"&amp;$B$10,"Consolidation#"&amp;$B$13,"Data Source#"&amp;$B$11,"Intercompany#"&amp;$B$14,"Movement#"&amp;$B$12,"Custom1#"&amp;$B$6,"Custom2#"&amp;$B$7,"Custom3#"&amp;$B$8,"Custom4#"&amp;$B$9,"Entity#"&amp;$B72,"Account#"&amp;$J$15)+[2]!HsGetValue("FCC","Scenario#"&amp;$B$2,"Years#"&amp;$B$4,"Period#"&amp;$B$3,"View#"&amp;$B$10,"Consolidation#"&amp;$B$13,"Data Source#"&amp;$B$11,"Intercompany#"&amp;$B$14,"Movement#"&amp;$B$12,"Custom1#"&amp;$B$6,"Custom2#"&amp;$B$7,"Custom3#"&amp;$B$8,"Custom4#"&amp;$B$9,"Entity#"&amp;$B72,"Account#"&amp;$J$16)),2)</f>
        <v>0</v>
      </c>
      <c r="K72" s="133">
        <f>ROUND(([2]!HsGetValue("FCC","Scenario#"&amp;$B$2,"Years#"&amp;$B$4,"Period#"&amp;$B$3,"View#"&amp;$B$10,"Consolidation#"&amp;$B$13,"Data Source#"&amp;$B$11,"Intercompany#"&amp;$B$14,"Movement#"&amp;$B$12,"Custom1#"&amp;$B$6,"Custom2#"&amp;$B$7,"Custom3#"&amp;$B$8,"Custom4#"&amp;$B$9,"Entity#"&amp;$B72,"Account#"&amp;$K$15)+[2]!HsGetValue("FCC","Scenario#"&amp;$B$2,"Years#"&amp;$B$4,"Period#"&amp;$B$3,"View#"&amp;$B$10,"Consolidation#"&amp;$B$13,"Data Source#"&amp;$B$11,"Intercompany#"&amp;$B$14,"Movement#"&amp;$B$12,"Custom1#"&amp;$B$6,"Custom2#"&amp;$B$7,"Custom3#"&amp;$B$8,"Custom4#"&amp;$B$9,"Entity#"&amp;$B72,"Account#"&amp;$K$16)+[2]!HsGetValue("FCC","Scenario#"&amp;$B$2,"Years#"&amp;$B$4,"Period#"&amp;$B$3,"View#"&amp;$B$10,"Consolidation#"&amp;$B$13,"Data Source#"&amp;$B$11,"Intercompany#"&amp;$B$14,"Movement#"&amp;$B$12,"Custom1#"&amp;$B$6,"Custom2#"&amp;$B$7,"Custom3#"&amp;$B$8,"Custom4#"&amp;$B$9,"Entity#"&amp;$B72,"Account#"&amp;$K$17)+[2]!HsGetValue("FCC","Scenario#"&amp;$B$2,"Years#"&amp;$B$4,"Period#"&amp;$B$3,"View#"&amp;$B$10,"Consolidation#"&amp;$B$13,"Data Source#"&amp;$B$11,"Intercompany#"&amp;$B$14,"Movement#"&amp;$B$12,"Custom1#"&amp;$B$6,"Custom2#"&amp;$B$7,"Custom3#"&amp;$B$8,"Custom4#"&amp;$B$9,"Entity#"&amp;$B72,"Account#"&amp;$K$18)),2)</f>
        <v>159538</v>
      </c>
      <c r="L72" s="133">
        <f>ROUND(([2]!HsGetValue("FCC","Scenario#"&amp;$B$2,"Years#"&amp;$B$4,"Period#"&amp;$B$3,"View#"&amp;$B$10,"Consolidation#"&amp;$B$13,"Data Source#"&amp;$B$11,"Intercompany#"&amp;$B$14,"Movement#"&amp;$B$12,"Custom1#"&amp;$B$6,"Custom2#"&amp;$B$7,"Custom3#"&amp;$B$8,"Custom4#"&amp;$B$9,"Entity#"&amp;$B72,"Account#"&amp;$L$15)+[2]!HsGetValue("FCC","Scenario#"&amp;$B$2,"Years#"&amp;$B$4,"Period#"&amp;$B$3,"View#"&amp;$B$10,"Consolidation#"&amp;$B$13,"Data Source#"&amp;$B$11,"Intercompany#"&amp;$B$14,"Movement#"&amp;$B$12,"Custom1#"&amp;$B$6,"Custom2#"&amp;$B$7,"Custom3#"&amp;$B$8,"Custom4#"&amp;$B$9,"Entity#"&amp;$B72,"Account#"&amp;$L$16)),2)</f>
        <v>0</v>
      </c>
      <c r="M72" s="231">
        <f>ROUND(([2]!HsGetValue("FCC","Scenario#"&amp;$B$2,"Years#"&amp;$B$4,"Period#"&amp;$B$3,"View#"&amp;$B$10,"Consolidation#"&amp;$B$13,"Data Source#"&amp;$B$11,"Intercompany#"&amp;$B$14,"Movement#"&amp;$B$12,"Custom1#"&amp;$B$6,"Custom2#"&amp;$B$7,"Custom3#"&amp;$B$8,"Custom4#"&amp;$B$9,"Entity#"&amp;$B72,"Account#"&amp;$M$15)+[2]!HsGetValue("FCC","Scenario#"&amp;$B$2,"Years#"&amp;$B$4,"Period#"&amp;$B$3,"View#"&amp;$B$10,"Consolidation#"&amp;$B$13,"Data Source#"&amp;$B$11,"Intercompany#"&amp;$B$14,"Movement#"&amp;$B$12,"Custom1#"&amp;$B$6,"Custom2#"&amp;$B$7,"Custom3#"&amp;$B$8,"Custom4#"&amp;$B$9,"Entity#"&amp;$B72,"Account#"&amp;$M$16)+[2]!HsGetValue("FCC","Scenario#"&amp;$B$2,"Years#"&amp;$B$4,"Period#"&amp;$B$3,"View#"&amp;$B$10,"Consolidation#"&amp;$B$13,"Data Source#"&amp;$B$11,"Intercompany#"&amp;$B$14,"Movement#"&amp;$B$12,"Custom1#"&amp;$B$6,"Custom2#"&amp;$B$7,"Custom3#"&amp;$B$8,"Custom4#"&amp;$B$9,"Entity#"&amp;$B72,"Account#"&amp;$M$17)),2)</f>
        <v>0</v>
      </c>
      <c r="N72" s="133">
        <f>ROUND(([2]!HsGetValue("FCC","Scenario#"&amp;$B$2,"Years#"&amp;$B$4,"Period#"&amp;$B$3,"View#"&amp;$B$10,"Consolidation#"&amp;$B$13,"Data Source#"&amp;$B$11,"Intercompany#"&amp;$B$14,"Movement#"&amp;$B$12,"Custom1#"&amp;$B$6,"Custom2#"&amp;$B$7,"Custom3#"&amp;$B$8,"Custom4#"&amp;$B$9,"Entity#"&amp;$B72,"Account#"&amp;$N$15)+[2]!HsGetValue("FCC","Scenario#"&amp;$B$2,"Years#"&amp;$B$4,"Period#"&amp;$B$3,"View#"&amp;$B$10,"Consolidation#"&amp;$B$13,"Data Source#"&amp;$B$11,"Intercompany#"&amp;$B$14,"Movement#"&amp;$B$12,"Custom1#"&amp;$B$6,"Custom2#"&amp;$B$7,"Custom3#"&amp;$B$8,"Custom4#"&amp;$B$9,"Entity#"&amp;$B72,"Account#"&amp;$N$16)),2)</f>
        <v>0</v>
      </c>
      <c r="O72" s="133">
        <f>ROUND(([2]!HsGetValue("FCC","Scenario#"&amp;$B$2,"Years#"&amp;$B$4,"Period#"&amp;$B$3,"View#"&amp;$B$10,"Consolidation#"&amp;$B$13,"Data Source#"&amp;$B$11,"Intercompany#"&amp;$B$14,"Movement#"&amp;$B$12,"Custom1#"&amp;$B$6,"Custom2#"&amp;$B$7,"Custom3#"&amp;$B$8,"Custom4#"&amp;$B$9,"Entity#"&amp;$B72,"Account#"&amp;$O$15)+[2]!HsGetValue("FCC","Scenario#"&amp;$B$2,"Years#"&amp;$B$4,"Period#"&amp;$B$3,"View#"&amp;$B$10,"Consolidation#"&amp;$B$13,"Data Source#"&amp;$B$11,"Intercompany#"&amp;$B$14,"Movement#"&amp;$B$12,"Custom1#"&amp;$B$6,"Custom2#"&amp;$B$7,"Custom3#"&amp;$B$8,"Custom4#"&amp;$B$9,"Entity#"&amp;$B72,"Account#"&amp;$O$16)),2)</f>
        <v>0</v>
      </c>
      <c r="P72" s="133">
        <f>ROUND(([2]!HsGetValue("FCC","Scenario#"&amp;$B$2,"Years#"&amp;$B$4,"Period#"&amp;$B$3,"View#"&amp;$B$10,"Consolidation#"&amp;$B$13,"Data Source#"&amp;$B$11,"Intercompany#"&amp;$B$14,"Movement#"&amp;$B$12,"Custom1#"&amp;$B$6,"Custom2#"&amp;$B$7,"Custom3#"&amp;$B$8,"Custom4#"&amp;$B$9,"Entity#"&amp;$B72,"Account#"&amp;$P$15)+[2]!HsGetValue("FCC","Scenario#"&amp;$B$2,"Years#"&amp;$B$4,"Period#"&amp;$B$3,"View#"&amp;$B$10,"Consolidation#"&amp;$B$13,"Data Source#"&amp;$B$11,"Intercompany#"&amp;$B$14,"Movement#"&amp;$B$12,"Custom1#"&amp;$B$6,"Custom2#"&amp;$B$7,"Custom3#"&amp;$B$8,"Custom4#"&amp;$B$9,"Entity#"&amp;$B72,"Account#"&amp;$P$16)),2)</f>
        <v>0</v>
      </c>
      <c r="Q72" s="133">
        <f>ROUND(([2]!HsGetValue("FCC","Scenario#"&amp;$B$2,"Years#"&amp;$B$4,"Period#"&amp;$B$3,"View#"&amp;$B$10,"Consolidation#"&amp;$B$13,"Data Source#"&amp;$B$11,"Intercompany#"&amp;$B$14,"Movement#"&amp;$B$12,"Custom1#"&amp;$B$6,"Custom2#"&amp;$B$7,"Custom3#"&amp;$B$8,"Custom4#"&amp;$B$9,"Entity#"&amp;$B72,"Account#"&amp;$Q$15)),2)</f>
        <v>0</v>
      </c>
      <c r="R72" s="133">
        <f>ROUND(([2]!HsGetValue("FCC","Scenario#"&amp;$B$2,"Years#"&amp;$B$4,"Period#"&amp;$B$3,"View#"&amp;$B$10,"Consolidation#"&amp;$B$13,"Data Source#"&amp;$B$11,"Intercompany#"&amp;$B$14,"Movement#"&amp;$B$12,"Custom1#"&amp;$B$6,"Custom2#"&amp;$B$7,"Custom3#"&amp;$B$8,"Custom4#"&amp;$B$9,"Entity#"&amp;$B72,"Account#"&amp;$R$15)),2)</f>
        <v>0</v>
      </c>
      <c r="S72" s="133">
        <f>ROUND(([2]!HsGetValue("FCC","Scenario#"&amp;$B$2,"Years#"&amp;$B$4,"Period#"&amp;$B$3,"View#"&amp;$B$10,"Consolidation#"&amp;$B$13,"Data Source#"&amp;$B$11,"Intercompany#"&amp;$B$14,"Movement#"&amp;$B$12,"Custom1#"&amp;$B$6,"Custom2#"&amp;$B$7,"Custom3#"&amp;$B$8,"Custom4#"&amp;$B$9,"Entity#"&amp;$B72,"Account#"&amp;$S$15)),2)</f>
        <v>0</v>
      </c>
      <c r="T72" s="133"/>
      <c r="U72" s="133">
        <f>ROUND(([2]!HsGetValue("FCC","Scenario#"&amp;$B$2,"Years#"&amp;$B$4,"Period#"&amp;$B$3,"View#"&amp;$B$10,"Consolidation#"&amp;$B$13,"Data Source#"&amp;$B$11,"Intercompany#"&amp;$B$14,"Movement#"&amp;$B$12,"Custom1#"&amp;$B$6,"Custom2#"&amp;$B$7,"Custom3#"&amp;$B$8,"Custom4#"&amp;$B$9,"Entity#"&amp;$B72,"Account#"&amp;$U$15)),2)</f>
        <v>0</v>
      </c>
      <c r="V72" s="133">
        <f>ROUND(([2]!HsGetValue("FCC","Scenario#"&amp;$B$2,"Years#"&amp;$B$4,"Period#"&amp;$B$3,"View#"&amp;$B$10,"Consolidation#"&amp;$B$13,"Data Source#"&amp;$B$11,"Intercompany#"&amp;$B$14,"Movement#"&amp;$B$12,"Custom1#"&amp;$B$6,"Custom2#"&amp;$B$7,"Custom3#"&amp;$B$8,"Custom4#"&amp;$B$9,"Entity#"&amp;$B72,"Account#"&amp;$V$15)),2)</f>
        <v>0</v>
      </c>
      <c r="W72" s="133">
        <f>ROUND(([2]!HsGetValue("FCC","Scenario#"&amp;$B$2,"Years#"&amp;$B$4,"Period#"&amp;$B$3,"View#"&amp;$B$10,"Consolidation#"&amp;$B$13,"Data Source#"&amp;$B$11,"Intercompany#"&amp;$B$14,"Movement#"&amp;$B$12,"Custom1#"&amp;$B$6,"Custom2#"&amp;$B$7,"Custom3#"&amp;$B$8,"Custom4#"&amp;$B$9,"Entity#"&amp;$B72,"Account#"&amp;$W$15)+[2]!HsGetValue("FCC","Scenario#"&amp;$B$2,"Years#"&amp;$B$4,"Period#"&amp;$B$3,"View#"&amp;$B$10,"Consolidation#"&amp;$B$13,"Data Source#"&amp;$B$11,"Intercompany#"&amp;$B$14,"Movement#"&amp;$B$12,"Custom1#"&amp;$B$6,"Custom2#"&amp;$B$7,"Custom3#"&amp;$B$8,"Custom4#"&amp;$B$9,"Entity#"&amp;$B72,"Account#"&amp;$W$16)),2)</f>
        <v>0</v>
      </c>
    </row>
    <row r="73" spans="1:23" ht="15" customHeight="1">
      <c r="A73" s="132" t="s">
        <v>420</v>
      </c>
      <c r="B73" s="132" t="s">
        <v>283</v>
      </c>
      <c r="C73" s="33" t="s">
        <v>218</v>
      </c>
      <c r="D73" s="33" t="s">
        <v>158</v>
      </c>
      <c r="E73" t="s">
        <v>165</v>
      </c>
      <c r="F73" s="229">
        <f t="shared" si="0"/>
        <v>2776923.5600000005</v>
      </c>
      <c r="G73" s="133">
        <f>ROUND(([2]!HsGetValue("FCC","Scenario#"&amp;$B$2,"Years#"&amp;$B$4,"Period#"&amp;$B$3,"View#"&amp;$B$10,"Consolidation#"&amp;$B$13,"Data Source#"&amp;B$11,"Intercompany#"&amp;$B$14,"Movement#"&amp;$B$12,"Custom1#"&amp;$B$6,"Custom2#"&amp;$B$7,"Custom3#"&amp;$B$8,"Custom4#"&amp;$B$9,"Entity#"&amp;$B73,"Account#"&amp;$G$15)+[2]!HsGetValue("FCC","Scenario#"&amp;$B$2,"Years#"&amp;$B$4,"Period#"&amp;$B$3,"View#"&amp;$B$10,"Consolidation#"&amp;$B$13,"Data Source#"&amp;B$11,"Intercompany#"&amp;$B$14,"Movement#"&amp;$B$12,"Custom1#"&amp;$B$6,"Custom2#"&amp;$B$7,"Custom3#"&amp;$B$8,"Custom4#"&amp;$B$9,"Entity#"&amp;$B73,"Account#"&amp;$G$16)),2)</f>
        <v>2776923.56</v>
      </c>
      <c r="H73" s="133">
        <f>ROUND(([2]!HsGetValue("FCC","Scenario#"&amp;$B$2,"Years#"&amp;$B$4,"Period#"&amp;$B$3,"View#"&amp;$B$10,"Consolidation#"&amp;$B$13,"Data Source#"&amp;$B$11,"Intercompany#"&amp;$B$14,"Movement#"&amp;$B$12,"Custom1#"&amp;$B$6,"Custom2#"&amp;$B$7,"Custom3#"&amp;$B$8,"Custom4#"&amp;$B$9,"Entity#"&amp;$B73,"Account#"&amp;$H$15)+[2]!HsGetValue("FCC","Scenario#"&amp;$B$2,"Years#"&amp;$B$4,"Period#"&amp;$B$3,"View#"&amp;$B$10,"Consolidation#"&amp;$B$13,"Data Source#"&amp;$B$11,"Intercompany#"&amp;$B$14,"Movement#"&amp;$B$12,"Custom1#"&amp;$B$6,"Custom2#"&amp;$B$7,"Custom3#"&amp;$B$8,"Custom4#"&amp;$B$9,"Entity#"&amp;$B73,"Account#"&amp;$H$16)),2)</f>
        <v>2776923.56</v>
      </c>
      <c r="I73" s="133">
        <f>ROUND(([2]!HsGetValue("FCC","Scenario#"&amp;$B$2,"Years#"&amp;$B$4,"Period#"&amp;$B$3,"View#"&amp;$B$10,"Consolidation#"&amp;$B$13,"Data Source#"&amp;$B$11,"Intercompany#"&amp;$B$14,"Movement#"&amp;$B$12,"Custom1#"&amp;$B$6,"Custom2#"&amp;$B$7,"Custom3#"&amp;$B$8,"Custom4#"&amp;$B$9,"Entity#"&amp;$B73,"Account#"&amp;$I$15)+[2]!HsGetValue("FCC","Scenario#"&amp;$B$2,"Years#"&amp;$B$4,"Period#"&amp;$B$3,"View#"&amp;$B$10,"Consolidation#"&amp;$B$13,"Data Source#"&amp;$B$11,"Intercompany#"&amp;$B$14,"Movement#"&amp;$B$12,"Custom1#"&amp;$B$6,"Custom2#"&amp;$B$7,"Custom3#"&amp;$B$8,"Custom4#"&amp;$B$9,"Entity#"&amp;$B73,"Account#"&amp;$I$16)+[2]!HsGetValue("FCC","Scenario#"&amp;$B$2,"Years#"&amp;$B$4,"Period#"&amp;$B$3,"View#"&amp;$B$10,"Consolidation#"&amp;$B$13,"Data Source#"&amp;$B$11,"Intercompany#"&amp;$B$14,"Movement#"&amp;$B$12,"Custom1#"&amp;$B$6,"Custom2#"&amp;$B$7,"Custom3#"&amp;$B$8,"Custom4#"&amp;$B$9,"Entity#"&amp;$B73,"Account#"&amp;$I$17)),2)</f>
        <v>0</v>
      </c>
      <c r="J73" s="34">
        <f>ROUND(([2]!HsGetValue("FCC","Scenario#"&amp;$B$2,"Years#"&amp;$B$4,"Period#"&amp;$B$3,"View#"&amp;$B$10,"Consolidation#"&amp;$B$13,"Data Source#"&amp;$B$11,"Intercompany#"&amp;$B$14,"Movement#"&amp;$B$12,"Custom1#"&amp;$B$6,"Custom2#"&amp;$B$7,"Custom3#"&amp;$B$8,"Custom4#"&amp;$B$9,"Entity#"&amp;$B73,"Account#"&amp;$J$15)+[2]!HsGetValue("FCC","Scenario#"&amp;$B$2,"Years#"&amp;$B$4,"Period#"&amp;$B$3,"View#"&amp;$B$10,"Consolidation#"&amp;$B$13,"Data Source#"&amp;$B$11,"Intercompany#"&amp;$B$14,"Movement#"&amp;$B$12,"Custom1#"&amp;$B$6,"Custom2#"&amp;$B$7,"Custom3#"&amp;$B$8,"Custom4#"&amp;$B$9,"Entity#"&amp;$B73,"Account#"&amp;$J$16)),2)</f>
        <v>0</v>
      </c>
      <c r="K73" s="133">
        <f>ROUND(([2]!HsGetValue("FCC","Scenario#"&amp;$B$2,"Years#"&amp;$B$4,"Period#"&amp;$B$3,"View#"&amp;$B$10,"Consolidation#"&amp;$B$13,"Data Source#"&amp;$B$11,"Intercompany#"&amp;$B$14,"Movement#"&amp;$B$12,"Custom1#"&amp;$B$6,"Custom2#"&amp;$B$7,"Custom3#"&amp;$B$8,"Custom4#"&amp;$B$9,"Entity#"&amp;$B73,"Account#"&amp;$K$15)+[2]!HsGetValue("FCC","Scenario#"&amp;$B$2,"Years#"&amp;$B$4,"Period#"&amp;$B$3,"View#"&amp;$B$10,"Consolidation#"&amp;$B$13,"Data Source#"&amp;$B$11,"Intercompany#"&amp;$B$14,"Movement#"&amp;$B$12,"Custom1#"&amp;$B$6,"Custom2#"&amp;$B$7,"Custom3#"&amp;$B$8,"Custom4#"&amp;$B$9,"Entity#"&amp;$B73,"Account#"&amp;$K$16)+[2]!HsGetValue("FCC","Scenario#"&amp;$B$2,"Years#"&amp;$B$4,"Period#"&amp;$B$3,"View#"&amp;$B$10,"Consolidation#"&amp;$B$13,"Data Source#"&amp;$B$11,"Intercompany#"&amp;$B$14,"Movement#"&amp;$B$12,"Custom1#"&amp;$B$6,"Custom2#"&amp;$B$7,"Custom3#"&amp;$B$8,"Custom4#"&amp;$B$9,"Entity#"&amp;$B73,"Account#"&amp;$K$17)+[2]!HsGetValue("FCC","Scenario#"&amp;$B$2,"Years#"&amp;$B$4,"Period#"&amp;$B$3,"View#"&amp;$B$10,"Consolidation#"&amp;$B$13,"Data Source#"&amp;$B$11,"Intercompany#"&amp;$B$14,"Movement#"&amp;$B$12,"Custom1#"&amp;$B$6,"Custom2#"&amp;$B$7,"Custom3#"&amp;$B$8,"Custom4#"&amp;$B$9,"Entity#"&amp;$B73,"Account#"&amp;$K$18)),2)</f>
        <v>0</v>
      </c>
      <c r="L73" s="133">
        <f>ROUND(([2]!HsGetValue("FCC","Scenario#"&amp;$B$2,"Years#"&amp;$B$4,"Period#"&amp;$B$3,"View#"&amp;$B$10,"Consolidation#"&amp;$B$13,"Data Source#"&amp;$B$11,"Intercompany#"&amp;$B$14,"Movement#"&amp;$B$12,"Custom1#"&amp;$B$6,"Custom2#"&amp;$B$7,"Custom3#"&amp;$B$8,"Custom4#"&amp;$B$9,"Entity#"&amp;$B73,"Account#"&amp;$L$15)+[2]!HsGetValue("FCC","Scenario#"&amp;$B$2,"Years#"&amp;$B$4,"Period#"&amp;$B$3,"View#"&amp;$B$10,"Consolidation#"&amp;$B$13,"Data Source#"&amp;$B$11,"Intercompany#"&amp;$B$14,"Movement#"&amp;$B$12,"Custom1#"&amp;$B$6,"Custom2#"&amp;$B$7,"Custom3#"&amp;$B$8,"Custom4#"&amp;$B$9,"Entity#"&amp;$B73,"Account#"&amp;$L$16)),2)</f>
        <v>0</v>
      </c>
      <c r="M73" s="231">
        <f>ROUND(([2]!HsGetValue("FCC","Scenario#"&amp;$B$2,"Years#"&amp;$B$4,"Period#"&amp;$B$3,"View#"&amp;$B$10,"Consolidation#"&amp;$B$13,"Data Source#"&amp;$B$11,"Intercompany#"&amp;$B$14,"Movement#"&amp;$B$12,"Custom1#"&amp;$B$6,"Custom2#"&amp;$B$7,"Custom3#"&amp;$B$8,"Custom4#"&amp;$B$9,"Entity#"&amp;$B73,"Account#"&amp;$M$15)+[2]!HsGetValue("FCC","Scenario#"&amp;$B$2,"Years#"&amp;$B$4,"Period#"&amp;$B$3,"View#"&amp;$B$10,"Consolidation#"&amp;$B$13,"Data Source#"&amp;$B$11,"Intercompany#"&amp;$B$14,"Movement#"&amp;$B$12,"Custom1#"&amp;$B$6,"Custom2#"&amp;$B$7,"Custom3#"&amp;$B$8,"Custom4#"&amp;$B$9,"Entity#"&amp;$B73,"Account#"&amp;$M$16)+[2]!HsGetValue("FCC","Scenario#"&amp;$B$2,"Years#"&amp;$B$4,"Period#"&amp;$B$3,"View#"&amp;$B$10,"Consolidation#"&amp;$B$13,"Data Source#"&amp;$B$11,"Intercompany#"&amp;$B$14,"Movement#"&amp;$B$12,"Custom1#"&amp;$B$6,"Custom2#"&amp;$B$7,"Custom3#"&amp;$B$8,"Custom4#"&amp;$B$9,"Entity#"&amp;$B73,"Account#"&amp;$M$17)),2)</f>
        <v>0</v>
      </c>
      <c r="N73" s="133">
        <f>ROUND(([2]!HsGetValue("FCC","Scenario#"&amp;$B$2,"Years#"&amp;$B$4,"Period#"&amp;$B$3,"View#"&amp;$B$10,"Consolidation#"&amp;$B$13,"Data Source#"&amp;$B$11,"Intercompany#"&amp;$B$14,"Movement#"&amp;$B$12,"Custom1#"&amp;$B$6,"Custom2#"&amp;$B$7,"Custom3#"&amp;$B$8,"Custom4#"&amp;$B$9,"Entity#"&amp;$B73,"Account#"&amp;$N$15)+[2]!HsGetValue("FCC","Scenario#"&amp;$B$2,"Years#"&amp;$B$4,"Period#"&amp;$B$3,"View#"&amp;$B$10,"Consolidation#"&amp;$B$13,"Data Source#"&amp;$B$11,"Intercompany#"&amp;$B$14,"Movement#"&amp;$B$12,"Custom1#"&amp;$B$6,"Custom2#"&amp;$B$7,"Custom3#"&amp;$B$8,"Custom4#"&amp;$B$9,"Entity#"&amp;$B73,"Account#"&amp;$N$16)),2)</f>
        <v>0</v>
      </c>
      <c r="O73" s="133">
        <f>ROUND(([2]!HsGetValue("FCC","Scenario#"&amp;$B$2,"Years#"&amp;$B$4,"Period#"&amp;$B$3,"View#"&amp;$B$10,"Consolidation#"&amp;$B$13,"Data Source#"&amp;$B$11,"Intercompany#"&amp;$B$14,"Movement#"&amp;$B$12,"Custom1#"&amp;$B$6,"Custom2#"&amp;$B$7,"Custom3#"&amp;$B$8,"Custom4#"&amp;$B$9,"Entity#"&amp;$B73,"Account#"&amp;$O$15)+[2]!HsGetValue("FCC","Scenario#"&amp;$B$2,"Years#"&amp;$B$4,"Period#"&amp;$B$3,"View#"&amp;$B$10,"Consolidation#"&amp;$B$13,"Data Source#"&amp;$B$11,"Intercompany#"&amp;$B$14,"Movement#"&amp;$B$12,"Custom1#"&amp;$B$6,"Custom2#"&amp;$B$7,"Custom3#"&amp;$B$8,"Custom4#"&amp;$B$9,"Entity#"&amp;$B73,"Account#"&amp;$O$16)),2)</f>
        <v>0</v>
      </c>
      <c r="P73" s="133">
        <f>ROUND(([2]!HsGetValue("FCC","Scenario#"&amp;$B$2,"Years#"&amp;$B$4,"Period#"&amp;$B$3,"View#"&amp;$B$10,"Consolidation#"&amp;$B$13,"Data Source#"&amp;$B$11,"Intercompany#"&amp;$B$14,"Movement#"&amp;$B$12,"Custom1#"&amp;$B$6,"Custom2#"&amp;$B$7,"Custom3#"&amp;$B$8,"Custom4#"&amp;$B$9,"Entity#"&amp;$B73,"Account#"&amp;$P$15)+[2]!HsGetValue("FCC","Scenario#"&amp;$B$2,"Years#"&amp;$B$4,"Period#"&amp;$B$3,"View#"&amp;$B$10,"Consolidation#"&amp;$B$13,"Data Source#"&amp;$B$11,"Intercompany#"&amp;$B$14,"Movement#"&amp;$B$12,"Custom1#"&amp;$B$6,"Custom2#"&amp;$B$7,"Custom3#"&amp;$B$8,"Custom4#"&amp;$B$9,"Entity#"&amp;$B73,"Account#"&amp;$P$16)),2)</f>
        <v>0</v>
      </c>
      <c r="Q73" s="133">
        <f>ROUND(([2]!HsGetValue("FCC","Scenario#"&amp;$B$2,"Years#"&amp;$B$4,"Period#"&amp;$B$3,"View#"&amp;$B$10,"Consolidation#"&amp;$B$13,"Data Source#"&amp;$B$11,"Intercompany#"&amp;$B$14,"Movement#"&amp;$B$12,"Custom1#"&amp;$B$6,"Custom2#"&amp;$B$7,"Custom3#"&amp;$B$8,"Custom4#"&amp;$B$9,"Entity#"&amp;$B73,"Account#"&amp;$Q$15)),2)</f>
        <v>0</v>
      </c>
      <c r="R73" s="133">
        <f>ROUND(([2]!HsGetValue("FCC","Scenario#"&amp;$B$2,"Years#"&amp;$B$4,"Period#"&amp;$B$3,"View#"&amp;$B$10,"Consolidation#"&amp;$B$13,"Data Source#"&amp;$B$11,"Intercompany#"&amp;$B$14,"Movement#"&amp;$B$12,"Custom1#"&amp;$B$6,"Custom2#"&amp;$B$7,"Custom3#"&amp;$B$8,"Custom4#"&amp;$B$9,"Entity#"&amp;$B73,"Account#"&amp;$R$15)),2)</f>
        <v>0</v>
      </c>
      <c r="S73" s="133">
        <f>ROUND(([2]!HsGetValue("FCC","Scenario#"&amp;$B$2,"Years#"&amp;$B$4,"Period#"&amp;$B$3,"View#"&amp;$B$10,"Consolidation#"&amp;$B$13,"Data Source#"&amp;$B$11,"Intercompany#"&amp;$B$14,"Movement#"&amp;$B$12,"Custom1#"&amp;$B$6,"Custom2#"&amp;$B$7,"Custom3#"&amp;$B$8,"Custom4#"&amp;$B$9,"Entity#"&amp;$B73,"Account#"&amp;$S$15)),2)</f>
        <v>5177838.34</v>
      </c>
      <c r="T73" s="133"/>
      <c r="U73" s="133">
        <f>ROUND(([2]!HsGetValue("FCC","Scenario#"&amp;$B$2,"Years#"&amp;$B$4,"Period#"&amp;$B$3,"View#"&amp;$B$10,"Consolidation#"&amp;$B$13,"Data Source#"&amp;$B$11,"Intercompany#"&amp;$B$14,"Movement#"&amp;$B$12,"Custom1#"&amp;$B$6,"Custom2#"&amp;$B$7,"Custom3#"&amp;$B$8,"Custom4#"&amp;$B$9,"Entity#"&amp;$B73,"Account#"&amp;$U$15)),2)</f>
        <v>0</v>
      </c>
      <c r="V73" s="133">
        <f>ROUND(([2]!HsGetValue("FCC","Scenario#"&amp;$B$2,"Years#"&amp;$B$4,"Period#"&amp;$B$3,"View#"&amp;$B$10,"Consolidation#"&amp;$B$13,"Data Source#"&amp;$B$11,"Intercompany#"&amp;$B$14,"Movement#"&amp;$B$12,"Custom1#"&amp;$B$6,"Custom2#"&amp;$B$7,"Custom3#"&amp;$B$8,"Custom4#"&amp;$B$9,"Entity#"&amp;$B73,"Account#"&amp;$V$15)),2)</f>
        <v>0</v>
      </c>
      <c r="W73" s="133">
        <f>ROUND(([2]!HsGetValue("FCC","Scenario#"&amp;$B$2,"Years#"&amp;$B$4,"Period#"&amp;$B$3,"View#"&amp;$B$10,"Consolidation#"&amp;$B$13,"Data Source#"&amp;$B$11,"Intercompany#"&amp;$B$14,"Movement#"&amp;$B$12,"Custom1#"&amp;$B$6,"Custom2#"&amp;$B$7,"Custom3#"&amp;$B$8,"Custom4#"&amp;$B$9,"Entity#"&amp;$B73,"Account#"&amp;$W$15)+[2]!HsGetValue("FCC","Scenario#"&amp;$B$2,"Years#"&amp;$B$4,"Period#"&amp;$B$3,"View#"&amp;$B$10,"Consolidation#"&amp;$B$13,"Data Source#"&amp;$B$11,"Intercompany#"&amp;$B$14,"Movement#"&amp;$B$12,"Custom1#"&amp;$B$6,"Custom2#"&amp;$B$7,"Custom3#"&amp;$B$8,"Custom4#"&amp;$B$9,"Entity#"&amp;$B73,"Account#"&amp;$W$16)),2)</f>
        <v>0</v>
      </c>
    </row>
    <row r="74" spans="1:23">
      <c r="A74" s="132" t="s">
        <v>420</v>
      </c>
      <c r="B74" s="132" t="s">
        <v>309</v>
      </c>
      <c r="C74" s="33">
        <v>44100</v>
      </c>
      <c r="D74" s="33" t="s">
        <v>158</v>
      </c>
      <c r="E74" t="s">
        <v>68</v>
      </c>
      <c r="F74" s="229">
        <f t="shared" si="0"/>
        <v>22418429.260000002</v>
      </c>
      <c r="G74" s="147" t="s">
        <v>736</v>
      </c>
      <c r="H74" s="133">
        <f>ROUND(([2]!HsGetValue("FCC","Scenario#"&amp;$B$2,"Years#"&amp;$B$4,"Period#"&amp;$B$3,"View#"&amp;$B$10,"Consolidation#"&amp;$B$13,"Data Source#"&amp;$B$11,"Intercompany#"&amp;$B$14,"Movement#"&amp;$B$12,"Custom1#"&amp;$B$6,"Custom2#"&amp;$B$7,"Custom3#"&amp;$B$8,"Custom4#"&amp;$B$9,"Entity#"&amp;$B74,"Account#"&amp;$H$15)+[2]!HsGetValue("FCC","Scenario#"&amp;$B$2,"Years#"&amp;$B$4,"Period#"&amp;$B$3,"View#"&amp;$B$10,"Consolidation#"&amp;$B$13,"Data Source#"&amp;$B$11,"Intercompany#"&amp;$B$14,"Movement#"&amp;$B$12,"Custom1#"&amp;$B$6,"Custom2#"&amp;$B$7,"Custom3#"&amp;$B$8,"Custom4#"&amp;$B$9,"Entity#"&amp;$B74,"Account#"&amp;$H$16)),2)</f>
        <v>22418429.260000002</v>
      </c>
      <c r="I74" s="133">
        <f>ROUND(([2]!HsGetValue("FCC","Scenario#"&amp;$B$2,"Years#"&amp;$B$4,"Period#"&amp;$B$3,"View#"&amp;$B$10,"Consolidation#"&amp;$B$13,"Data Source#"&amp;$B$11,"Intercompany#"&amp;$B$14,"Movement#"&amp;$B$12,"Custom1#"&amp;$B$6,"Custom2#"&amp;$B$7,"Custom3#"&amp;$B$8,"Custom4#"&amp;$B$9,"Entity#"&amp;$B74,"Account#"&amp;$I$15)+[2]!HsGetValue("FCC","Scenario#"&amp;$B$2,"Years#"&amp;$B$4,"Period#"&amp;$B$3,"View#"&amp;$B$10,"Consolidation#"&amp;$B$13,"Data Source#"&amp;$B$11,"Intercompany#"&amp;$B$14,"Movement#"&amp;$B$12,"Custom1#"&amp;$B$6,"Custom2#"&amp;$B$7,"Custom3#"&amp;$B$8,"Custom4#"&amp;$B$9,"Entity#"&amp;$B74,"Account#"&amp;$I$16)+[2]!HsGetValue("FCC","Scenario#"&amp;$B$2,"Years#"&amp;$B$4,"Period#"&amp;$B$3,"View#"&amp;$B$10,"Consolidation#"&amp;$B$13,"Data Source#"&amp;$B$11,"Intercompany#"&amp;$B$14,"Movement#"&amp;$B$12,"Custom1#"&amp;$B$6,"Custom2#"&amp;$B$7,"Custom3#"&amp;$B$8,"Custom4#"&amp;$B$9,"Entity#"&amp;$B74,"Account#"&amp;$I$17)),2)</f>
        <v>0</v>
      </c>
      <c r="J74" s="34">
        <f>ROUND(([2]!HsGetValue("FCC","Scenario#"&amp;$B$2,"Years#"&amp;$B$4,"Period#"&amp;$B$3,"View#"&amp;$B$10,"Consolidation#"&amp;$B$13,"Data Source#"&amp;$B$11,"Intercompany#"&amp;$B$14,"Movement#"&amp;$B$12,"Custom1#"&amp;$B$6,"Custom2#"&amp;$B$7,"Custom3#"&amp;$B$8,"Custom4#"&amp;$B$9,"Entity#"&amp;$B74,"Account#"&amp;$J$15)+[2]!HsGetValue("FCC","Scenario#"&amp;$B$2,"Years#"&amp;$B$4,"Period#"&amp;$B$3,"View#"&amp;$B$10,"Consolidation#"&amp;$B$13,"Data Source#"&amp;$B$11,"Intercompany#"&amp;$B$14,"Movement#"&amp;$B$12,"Custom1#"&amp;$B$6,"Custom2#"&amp;$B$7,"Custom3#"&amp;$B$8,"Custom4#"&amp;$B$9,"Entity#"&amp;$B74,"Account#"&amp;$J$16)),2)</f>
        <v>0</v>
      </c>
      <c r="K74" s="133">
        <f>ROUND(([2]!HsGetValue("FCC","Scenario#"&amp;$B$2,"Years#"&amp;$B$4,"Period#"&amp;$B$3,"View#"&amp;$B$10,"Consolidation#"&amp;$B$13,"Data Source#"&amp;$B$11,"Intercompany#"&amp;$B$14,"Movement#"&amp;$B$12,"Custom1#"&amp;$B$6,"Custom2#"&amp;$B$7,"Custom3#"&amp;$B$8,"Custom4#"&amp;$B$9,"Entity#"&amp;$B74,"Account#"&amp;$K$15)+[2]!HsGetValue("FCC","Scenario#"&amp;$B$2,"Years#"&amp;$B$4,"Period#"&amp;$B$3,"View#"&amp;$B$10,"Consolidation#"&amp;$B$13,"Data Source#"&amp;$B$11,"Intercompany#"&amp;$B$14,"Movement#"&amp;$B$12,"Custom1#"&amp;$B$6,"Custom2#"&amp;$B$7,"Custom3#"&amp;$B$8,"Custom4#"&amp;$B$9,"Entity#"&amp;$B74,"Account#"&amp;$K$16)+[2]!HsGetValue("FCC","Scenario#"&amp;$B$2,"Years#"&amp;$B$4,"Period#"&amp;$B$3,"View#"&amp;$B$10,"Consolidation#"&amp;$B$13,"Data Source#"&amp;$B$11,"Intercompany#"&amp;$B$14,"Movement#"&amp;$B$12,"Custom1#"&amp;$B$6,"Custom2#"&amp;$B$7,"Custom3#"&amp;$B$8,"Custom4#"&amp;$B$9,"Entity#"&amp;$B74,"Account#"&amp;$K$17)+[2]!HsGetValue("FCC","Scenario#"&amp;$B$2,"Years#"&amp;$B$4,"Period#"&amp;$B$3,"View#"&amp;$B$10,"Consolidation#"&amp;$B$13,"Data Source#"&amp;$B$11,"Intercompany#"&amp;$B$14,"Movement#"&amp;$B$12,"Custom1#"&amp;$B$6,"Custom2#"&amp;$B$7,"Custom3#"&amp;$B$8,"Custom4#"&amp;$B$9,"Entity#"&amp;$B74,"Account#"&amp;$K$18)),2)</f>
        <v>0</v>
      </c>
      <c r="L74" s="133">
        <f>ROUND(([2]!HsGetValue("FCC","Scenario#"&amp;$B$2,"Years#"&amp;$B$4,"Period#"&amp;$B$3,"View#"&amp;$B$10,"Consolidation#"&amp;$B$13,"Data Source#"&amp;$B$11,"Intercompany#"&amp;$B$14,"Movement#"&amp;$B$12,"Custom1#"&amp;$B$6,"Custom2#"&amp;$B$7,"Custom3#"&amp;$B$8,"Custom4#"&amp;$B$9,"Entity#"&amp;$B74,"Account#"&amp;$L$15)+[2]!HsGetValue("FCC","Scenario#"&amp;$B$2,"Years#"&amp;$B$4,"Period#"&amp;$B$3,"View#"&amp;$B$10,"Consolidation#"&amp;$B$13,"Data Source#"&amp;$B$11,"Intercompany#"&amp;$B$14,"Movement#"&amp;$B$12,"Custom1#"&amp;$B$6,"Custom2#"&amp;$B$7,"Custom3#"&amp;$B$8,"Custom4#"&amp;$B$9,"Entity#"&amp;$B74,"Account#"&amp;$L$16)),2)</f>
        <v>0</v>
      </c>
      <c r="M74" s="231">
        <f>ROUND(([2]!HsGetValue("FCC","Scenario#"&amp;$B$2,"Years#"&amp;$B$4,"Period#"&amp;$B$3,"View#"&amp;$B$10,"Consolidation#"&amp;$B$13,"Data Source#"&amp;$B$11,"Intercompany#"&amp;$B$14,"Movement#"&amp;$B$12,"Custom1#"&amp;$B$6,"Custom2#"&amp;$B$7,"Custom3#"&amp;$B$8,"Custom4#"&amp;$B$9,"Entity#"&amp;$B74,"Account#"&amp;$M$15)+[2]!HsGetValue("FCC","Scenario#"&amp;$B$2,"Years#"&amp;$B$4,"Period#"&amp;$B$3,"View#"&amp;$B$10,"Consolidation#"&amp;$B$13,"Data Source#"&amp;$B$11,"Intercompany#"&amp;$B$14,"Movement#"&amp;$B$12,"Custom1#"&amp;$B$6,"Custom2#"&amp;$B$7,"Custom3#"&amp;$B$8,"Custom4#"&amp;$B$9,"Entity#"&amp;$B74,"Account#"&amp;$M$16)+[2]!HsGetValue("FCC","Scenario#"&amp;$B$2,"Years#"&amp;$B$4,"Period#"&amp;$B$3,"View#"&amp;$B$10,"Consolidation#"&amp;$B$13,"Data Source#"&amp;$B$11,"Intercompany#"&amp;$B$14,"Movement#"&amp;$B$12,"Custom1#"&amp;$B$6,"Custom2#"&amp;$B$7,"Custom3#"&amp;$B$8,"Custom4#"&amp;$B$9,"Entity#"&amp;$B74,"Account#"&amp;$M$17)),2)</f>
        <v>0</v>
      </c>
      <c r="N74" s="133">
        <f>ROUND(([2]!HsGetValue("FCC","Scenario#"&amp;$B$2,"Years#"&amp;$B$4,"Period#"&amp;$B$3,"View#"&amp;$B$10,"Consolidation#"&amp;$B$13,"Data Source#"&amp;$B$11,"Intercompany#"&amp;$B$14,"Movement#"&amp;$B$12,"Custom1#"&amp;$B$6,"Custom2#"&amp;$B$7,"Custom3#"&amp;$B$8,"Custom4#"&amp;$B$9,"Entity#"&amp;$B74,"Account#"&amp;$N$15)+[2]!HsGetValue("FCC","Scenario#"&amp;$B$2,"Years#"&amp;$B$4,"Period#"&amp;$B$3,"View#"&amp;$B$10,"Consolidation#"&amp;$B$13,"Data Source#"&amp;$B$11,"Intercompany#"&amp;$B$14,"Movement#"&amp;$B$12,"Custom1#"&amp;$B$6,"Custom2#"&amp;$B$7,"Custom3#"&amp;$B$8,"Custom4#"&amp;$B$9,"Entity#"&amp;$B74,"Account#"&amp;$N$16)),2)</f>
        <v>0</v>
      </c>
      <c r="O74" s="133">
        <f>ROUND(([2]!HsGetValue("FCC","Scenario#"&amp;$B$2,"Years#"&amp;$B$4,"Period#"&amp;$B$3,"View#"&amp;$B$10,"Consolidation#"&amp;$B$13,"Data Source#"&amp;$B$11,"Intercompany#"&amp;$B$14,"Movement#"&amp;$B$12,"Custom1#"&amp;$B$6,"Custom2#"&amp;$B$7,"Custom3#"&amp;$B$8,"Custom4#"&amp;$B$9,"Entity#"&amp;$B74,"Account#"&amp;$O$15)+[2]!HsGetValue("FCC","Scenario#"&amp;$B$2,"Years#"&amp;$B$4,"Period#"&amp;$B$3,"View#"&amp;$B$10,"Consolidation#"&amp;$B$13,"Data Source#"&amp;$B$11,"Intercompany#"&amp;$B$14,"Movement#"&amp;$B$12,"Custom1#"&amp;$B$6,"Custom2#"&amp;$B$7,"Custom3#"&amp;$B$8,"Custom4#"&amp;$B$9,"Entity#"&amp;$B74,"Account#"&amp;$O$16)),2)</f>
        <v>0</v>
      </c>
      <c r="P74" s="133">
        <f>ROUND(([2]!HsGetValue("FCC","Scenario#"&amp;$B$2,"Years#"&amp;$B$4,"Period#"&amp;$B$3,"View#"&amp;$B$10,"Consolidation#"&amp;$B$13,"Data Source#"&amp;$B$11,"Intercompany#"&amp;$B$14,"Movement#"&amp;$B$12,"Custom1#"&amp;$B$6,"Custom2#"&amp;$B$7,"Custom3#"&amp;$B$8,"Custom4#"&amp;$B$9,"Entity#"&amp;$B74,"Account#"&amp;$P$15)+[2]!HsGetValue("FCC","Scenario#"&amp;$B$2,"Years#"&amp;$B$4,"Period#"&amp;$B$3,"View#"&amp;$B$10,"Consolidation#"&amp;$B$13,"Data Source#"&amp;$B$11,"Intercompany#"&amp;$B$14,"Movement#"&amp;$B$12,"Custom1#"&amp;$B$6,"Custom2#"&amp;$B$7,"Custom3#"&amp;$B$8,"Custom4#"&amp;$B$9,"Entity#"&amp;$B74,"Account#"&amp;$P$16)),2)</f>
        <v>0</v>
      </c>
      <c r="Q74" s="133">
        <f>ROUND(([2]!HsGetValue("FCC","Scenario#"&amp;$B$2,"Years#"&amp;$B$4,"Period#"&amp;$B$3,"View#"&amp;$B$10,"Consolidation#"&amp;$B$13,"Data Source#"&amp;$B$11,"Intercompany#"&amp;$B$14,"Movement#"&amp;$B$12,"Custom1#"&amp;$B$6,"Custom2#"&amp;$B$7,"Custom3#"&amp;$B$8,"Custom4#"&amp;$B$9,"Entity#"&amp;$B74,"Account#"&amp;$Q$15)),2)</f>
        <v>0</v>
      </c>
      <c r="R74" s="133">
        <f>ROUND(([2]!HsGetValue("FCC","Scenario#"&amp;$B$2,"Years#"&amp;$B$4,"Period#"&amp;$B$3,"View#"&amp;$B$10,"Consolidation#"&amp;$B$13,"Data Source#"&amp;$B$11,"Intercompany#"&amp;$B$14,"Movement#"&amp;$B$12,"Custom1#"&amp;$B$6,"Custom2#"&amp;$B$7,"Custom3#"&amp;$B$8,"Custom4#"&amp;$B$9,"Entity#"&amp;$B74,"Account#"&amp;$R$15)),2)</f>
        <v>0</v>
      </c>
      <c r="S74" s="133">
        <f>ROUND(([2]!HsGetValue("FCC","Scenario#"&amp;$B$2,"Years#"&amp;$B$4,"Period#"&amp;$B$3,"View#"&amp;$B$10,"Consolidation#"&amp;$B$13,"Data Source#"&amp;$B$11,"Intercompany#"&amp;$B$14,"Movement#"&amp;$B$12,"Custom1#"&amp;$B$6,"Custom2#"&amp;$B$7,"Custom3#"&amp;$B$8,"Custom4#"&amp;$B$9,"Entity#"&amp;$B74,"Account#"&amp;$S$15)),2)</f>
        <v>0</v>
      </c>
      <c r="T74" s="133"/>
      <c r="U74" s="133">
        <f>ROUND(([2]!HsGetValue("FCC","Scenario#"&amp;$B$2,"Years#"&amp;$B$4,"Period#"&amp;$B$3,"View#"&amp;$B$10,"Consolidation#"&amp;$B$13,"Data Source#"&amp;$B$11,"Intercompany#"&amp;$B$14,"Movement#"&amp;$B$12,"Custom1#"&amp;$B$6,"Custom2#"&amp;$B$7,"Custom3#"&amp;$B$8,"Custom4#"&amp;$B$9,"Entity#"&amp;$B74,"Account#"&amp;$U$15)),2)</f>
        <v>0</v>
      </c>
      <c r="V74" s="133">
        <f>ROUND(([2]!HsGetValue("FCC","Scenario#"&amp;$B$2,"Years#"&amp;$B$4,"Period#"&amp;$B$3,"View#"&amp;$B$10,"Consolidation#"&amp;$B$13,"Data Source#"&amp;$B$11,"Intercompany#"&amp;$B$14,"Movement#"&amp;$B$12,"Custom1#"&amp;$B$6,"Custom2#"&amp;$B$7,"Custom3#"&amp;$B$8,"Custom4#"&amp;$B$9,"Entity#"&amp;$B74,"Account#"&amp;$V$15)),2)</f>
        <v>0</v>
      </c>
      <c r="W74" s="133">
        <f>ROUND(([2]!HsGetValue("FCC","Scenario#"&amp;$B$2,"Years#"&amp;$B$4,"Period#"&amp;$B$3,"View#"&amp;$B$10,"Consolidation#"&amp;$B$13,"Data Source#"&amp;$B$11,"Intercompany#"&amp;$B$14,"Movement#"&amp;$B$12,"Custom1#"&amp;$B$6,"Custom2#"&amp;$B$7,"Custom3#"&amp;$B$8,"Custom4#"&amp;$B$9,"Entity#"&amp;$B74,"Account#"&amp;$W$15)+[2]!HsGetValue("FCC","Scenario#"&amp;$B$2,"Years#"&amp;$B$4,"Period#"&amp;$B$3,"View#"&amp;$B$10,"Consolidation#"&amp;$B$13,"Data Source#"&amp;$B$11,"Intercompany#"&amp;$B$14,"Movement#"&amp;$B$12,"Custom1#"&amp;$B$6,"Custom2#"&amp;$B$7,"Custom3#"&amp;$B$8,"Custom4#"&amp;$B$9,"Entity#"&amp;$B74,"Account#"&amp;$W$16)),2)</f>
        <v>0</v>
      </c>
    </row>
    <row r="75" spans="1:23" ht="15" customHeight="1">
      <c r="A75" s="132" t="s">
        <v>420</v>
      </c>
      <c r="B75" s="338" t="s">
        <v>737</v>
      </c>
      <c r="E75" s="1" t="s">
        <v>398</v>
      </c>
      <c r="F75" s="32">
        <f t="shared" si="0"/>
        <v>39352563.530000001</v>
      </c>
      <c r="G75" s="133">
        <f>ROUND(([2]!HsGetValue("FCC","Scenario#"&amp;$B$2,"Years#"&amp;$B$4,"Period#"&amp;$B$3,"View#"&amp;$B$10,"Consolidation#"&amp;$B$13,"Data Source#"&amp;B$11,"Intercompany#"&amp;$B$14,"Movement#"&amp;$B$12,"Custom1#"&amp;$B$6,"Custom2#"&amp;$B$7,"Custom3#"&amp;$B$8,"Custom4#"&amp;$B$9,"Entity#"&amp;$B75,"Account#"&amp;$G$15)+[2]!HsGetValue("FCC","Scenario#"&amp;$B$2,"Years#"&amp;$B$4,"Period#"&amp;$B$3,"View#"&amp;$B$10,"Consolidation#"&amp;$B$13,"Data Source#"&amp;B$11,"Intercompany#"&amp;$B$14,"Movement#"&amp;$B$12,"Custom1#"&amp;$B$6,"Custom2#"&amp;$B$7,"Custom3#"&amp;$B$8,"Custom4#"&amp;$B$9,"Entity#"&amp;$B75,"Account#"&amp;$G$16)),2)</f>
        <v>5078161.08</v>
      </c>
      <c r="H75" s="133">
        <f>ROUND(([2]!HsGetValue("FCC","Scenario#"&amp;$B$2,"Years#"&amp;$B$4,"Period#"&amp;$B$3,"View#"&amp;$B$10,"Consolidation#"&amp;$B$13,"Data Source#"&amp;$B$11,"Intercompany#"&amp;$B$14,"Movement#"&amp;$B$12,"Custom1#"&amp;$B$6,"Custom2#"&amp;$B$7,"Custom3#"&amp;$B$8,"Custom4#"&amp;$B$9,"Entity#"&amp;$B75,"Account#"&amp;$H$15)+[2]!HsGetValue("FCC","Scenario#"&amp;$B$2,"Years#"&amp;$B$4,"Period#"&amp;$B$3,"View#"&amp;$B$10,"Consolidation#"&amp;$B$13,"Data Source#"&amp;$B$11,"Intercompany#"&amp;$B$14,"Movement#"&amp;$B$12,"Custom1#"&amp;$B$6,"Custom2#"&amp;$B$7,"Custom3#"&amp;$B$8,"Custom4#"&amp;$B$9,"Entity#"&amp;$B75,"Account#"&amp;$H$16)),2)</f>
        <v>5078161.08</v>
      </c>
      <c r="I75" s="133">
        <f>ROUND(([2]!HsGetValue("FCC","Scenario#"&amp;$B$2,"Years#"&amp;$B$4,"Period#"&amp;$B$3,"View#"&amp;$B$10,"Consolidation#"&amp;$B$13,"Data Source#"&amp;$B$11,"Intercompany#"&amp;$B$14,"Movement#"&amp;$B$12,"Custom1#"&amp;$B$6,"Custom2#"&amp;$B$7,"Custom3#"&amp;$B$8,"Custom4#"&amp;$B$9,"Entity#"&amp;$B75,"Account#"&amp;$I$15)+[2]!HsGetValue("FCC","Scenario#"&amp;$B$2,"Years#"&amp;$B$4,"Period#"&amp;$B$3,"View#"&amp;$B$10,"Consolidation#"&amp;$B$13,"Data Source#"&amp;$B$11,"Intercompany#"&amp;$B$14,"Movement#"&amp;$B$12,"Custom1#"&amp;$B$6,"Custom2#"&amp;$B$7,"Custom3#"&amp;$B$8,"Custom4#"&amp;$B$9,"Entity#"&amp;$B75,"Account#"&amp;$I$16)+[2]!HsGetValue("FCC","Scenario#"&amp;$B$2,"Years#"&amp;$B$4,"Period#"&amp;$B$3,"View#"&amp;$B$10,"Consolidation#"&amp;$B$13,"Data Source#"&amp;$B$11,"Intercompany#"&amp;$B$14,"Movement#"&amp;$B$12,"Custom1#"&amp;$B$6,"Custom2#"&amp;$B$7,"Custom3#"&amp;$B$8,"Custom4#"&amp;$B$9,"Entity#"&amp;$B75,"Account#"&amp;$I$17)),2)</f>
        <v>0</v>
      </c>
      <c r="J75" s="34">
        <f>ROUND(([2]!HsGetValue("FCC","Scenario#"&amp;$B$2,"Years#"&amp;$B$4,"Period#"&amp;$B$3,"View#"&amp;$B$10,"Consolidation#"&amp;$B$13,"Data Source#"&amp;$B$11,"Intercompany#"&amp;$B$14,"Movement#"&amp;$B$12,"Custom1#"&amp;$B$6,"Custom2#"&amp;$B$7,"Custom3#"&amp;$B$8,"Custom4#"&amp;$B$9,"Entity#"&amp;$B75,"Account#"&amp;$J$15)+[2]!HsGetValue("FCC","Scenario#"&amp;$B$2,"Years#"&amp;$B$4,"Period#"&amp;$B$3,"View#"&amp;$B$10,"Consolidation#"&amp;$B$13,"Data Source#"&amp;$B$11,"Intercompany#"&amp;$B$14,"Movement#"&amp;$B$12,"Custom1#"&amp;$B$6,"Custom2#"&amp;$B$7,"Custom3#"&amp;$B$8,"Custom4#"&amp;$B$9,"Entity#"&amp;$B75,"Account#"&amp;$J$16)),2)</f>
        <v>0</v>
      </c>
      <c r="K75" s="133">
        <f>ROUND(([2]!HsGetValue("FCC","Scenario#"&amp;$B$2,"Years#"&amp;$B$4,"Period#"&amp;$B$3,"View#"&amp;$B$10,"Consolidation#"&amp;$B$13,"Data Source#"&amp;$B$11,"Intercompany#"&amp;$B$14,"Movement#"&amp;$B$12,"Custom1#"&amp;$B$6,"Custom2#"&amp;$B$7,"Custom3#"&amp;$B$8,"Custom4#"&amp;$B$9,"Entity#"&amp;$B75,"Account#"&amp;$K$15)+[2]!HsGetValue("FCC","Scenario#"&amp;$B$2,"Years#"&amp;$B$4,"Period#"&amp;$B$3,"View#"&amp;$B$10,"Consolidation#"&amp;$B$13,"Data Source#"&amp;$B$11,"Intercompany#"&amp;$B$14,"Movement#"&amp;$B$12,"Custom1#"&amp;$B$6,"Custom2#"&amp;$B$7,"Custom3#"&amp;$B$8,"Custom4#"&amp;$B$9,"Entity#"&amp;$B75,"Account#"&amp;$K$16)+[2]!HsGetValue("FCC","Scenario#"&amp;$B$2,"Years#"&amp;$B$4,"Period#"&amp;$B$3,"View#"&amp;$B$10,"Consolidation#"&amp;$B$13,"Data Source#"&amp;$B$11,"Intercompany#"&amp;$B$14,"Movement#"&amp;$B$12,"Custom1#"&amp;$B$6,"Custom2#"&amp;$B$7,"Custom3#"&amp;$B$8,"Custom4#"&amp;$B$9,"Entity#"&amp;$B75,"Account#"&amp;$K$17)+[2]!HsGetValue("FCC","Scenario#"&amp;$B$2,"Years#"&amp;$B$4,"Period#"&amp;$B$3,"View#"&amp;$B$10,"Consolidation#"&amp;$B$13,"Data Source#"&amp;$B$11,"Intercompany#"&amp;$B$14,"Movement#"&amp;$B$12,"Custom1#"&amp;$B$6,"Custom2#"&amp;$B$7,"Custom3#"&amp;$B$8,"Custom4#"&amp;$B$9,"Entity#"&amp;$B75,"Account#"&amp;$K$18)),2)</f>
        <v>25612045.539999999</v>
      </c>
      <c r="L75" s="133">
        <f>ROUND(([2]!HsGetValue("FCC","Scenario#"&amp;$B$2,"Years#"&amp;$B$4,"Period#"&amp;$B$3,"View#"&amp;$B$10,"Consolidation#"&amp;$B$13,"Data Source#"&amp;$B$11,"Intercompany#"&amp;$B$14,"Movement#"&amp;$B$12,"Custom1#"&amp;$B$6,"Custom2#"&amp;$B$7,"Custom3#"&amp;$B$8,"Custom4#"&amp;$B$9,"Entity#"&amp;$B75,"Account#"&amp;$L$15)+[2]!HsGetValue("FCC","Scenario#"&amp;$B$2,"Years#"&amp;$B$4,"Period#"&amp;$B$3,"View#"&amp;$B$10,"Consolidation#"&amp;$B$13,"Data Source#"&amp;$B$11,"Intercompany#"&amp;$B$14,"Movement#"&amp;$B$12,"Custom1#"&amp;$B$6,"Custom2#"&amp;$B$7,"Custom3#"&amp;$B$8,"Custom4#"&amp;$B$9,"Entity#"&amp;$B75,"Account#"&amp;$L$16)),2)</f>
        <v>8662356.9100000001</v>
      </c>
      <c r="M75" s="231">
        <f>ROUND(([2]!HsGetValue("FCC","Scenario#"&amp;$B$2,"Years#"&amp;$B$4,"Period#"&amp;$B$3,"View#"&amp;$B$10,"Consolidation#"&amp;$B$13,"Data Source#"&amp;$B$11,"Intercompany#"&amp;$B$14,"Movement#"&amp;$B$12,"Custom1#"&amp;$B$6,"Custom2#"&amp;$B$7,"Custom3#"&amp;$B$8,"Custom4#"&amp;$B$9,"Entity#"&amp;$B75,"Account#"&amp;$M$15)+[2]!HsGetValue("FCC","Scenario#"&amp;$B$2,"Years#"&amp;$B$4,"Period#"&amp;$B$3,"View#"&amp;$B$10,"Consolidation#"&amp;$B$13,"Data Source#"&amp;$B$11,"Intercompany#"&amp;$B$14,"Movement#"&amp;$B$12,"Custom1#"&amp;$B$6,"Custom2#"&amp;$B$7,"Custom3#"&amp;$B$8,"Custom4#"&amp;$B$9,"Entity#"&amp;$B75,"Account#"&amp;$M$16)+[2]!HsGetValue("FCC","Scenario#"&amp;$B$2,"Years#"&amp;$B$4,"Period#"&amp;$B$3,"View#"&amp;$B$10,"Consolidation#"&amp;$B$13,"Data Source#"&amp;$B$11,"Intercompany#"&amp;$B$14,"Movement#"&amp;$B$12,"Custom1#"&amp;$B$6,"Custom2#"&amp;$B$7,"Custom3#"&amp;$B$8,"Custom4#"&amp;$B$9,"Entity#"&amp;$B75,"Account#"&amp;$M$17)),2)</f>
        <v>0</v>
      </c>
      <c r="N75" s="133">
        <f>ROUND(([2]!HsGetValue("FCC","Scenario#"&amp;$B$2,"Years#"&amp;$B$4,"Period#"&amp;$B$3,"View#"&amp;$B$10,"Consolidation#"&amp;$B$13,"Data Source#"&amp;$B$11,"Intercompany#"&amp;$B$14,"Movement#"&amp;$B$12,"Custom1#"&amp;$B$6,"Custom2#"&amp;$B$7,"Custom3#"&amp;$B$8,"Custom4#"&amp;$B$9,"Entity#"&amp;$B75,"Account#"&amp;$N$15)+[2]!HsGetValue("FCC","Scenario#"&amp;$B$2,"Years#"&amp;$B$4,"Period#"&amp;$B$3,"View#"&amp;$B$10,"Consolidation#"&amp;$B$13,"Data Source#"&amp;$B$11,"Intercompany#"&amp;$B$14,"Movement#"&amp;$B$12,"Custom1#"&amp;$B$6,"Custom2#"&amp;$B$7,"Custom3#"&amp;$B$8,"Custom4#"&amp;$B$9,"Entity#"&amp;$B75,"Account#"&amp;$N$16)),2)</f>
        <v>0</v>
      </c>
      <c r="O75" s="133">
        <f>ROUND(([2]!HsGetValue("FCC","Scenario#"&amp;$B$2,"Years#"&amp;$B$4,"Period#"&amp;$B$3,"View#"&amp;$B$10,"Consolidation#"&amp;$B$13,"Data Source#"&amp;$B$11,"Intercompany#"&amp;$B$14,"Movement#"&amp;$B$12,"Custom1#"&amp;$B$6,"Custom2#"&amp;$B$7,"Custom3#"&amp;$B$8,"Custom4#"&amp;$B$9,"Entity#"&amp;$B75,"Account#"&amp;$O$15)+[2]!HsGetValue("FCC","Scenario#"&amp;$B$2,"Years#"&amp;$B$4,"Period#"&amp;$B$3,"View#"&amp;$B$10,"Consolidation#"&amp;$B$13,"Data Source#"&amp;$B$11,"Intercompany#"&amp;$B$14,"Movement#"&amp;$B$12,"Custom1#"&amp;$B$6,"Custom2#"&amp;$B$7,"Custom3#"&amp;$B$8,"Custom4#"&amp;$B$9,"Entity#"&amp;$B75,"Account#"&amp;$O$16)),2)</f>
        <v>0</v>
      </c>
      <c r="P75" s="133">
        <f>ROUND(([2]!HsGetValue("FCC","Scenario#"&amp;$B$2,"Years#"&amp;$B$4,"Period#"&amp;$B$3,"View#"&amp;$B$10,"Consolidation#"&amp;$B$13,"Data Source#"&amp;$B$11,"Intercompany#"&amp;$B$14,"Movement#"&amp;$B$12,"Custom1#"&amp;$B$6,"Custom2#"&amp;$B$7,"Custom3#"&amp;$B$8,"Custom4#"&amp;$B$9,"Entity#"&amp;$B75,"Account#"&amp;$P$15)+[2]!HsGetValue("FCC","Scenario#"&amp;$B$2,"Years#"&amp;$B$4,"Period#"&amp;$B$3,"View#"&amp;$B$10,"Consolidation#"&amp;$B$13,"Data Source#"&amp;$B$11,"Intercompany#"&amp;$B$14,"Movement#"&amp;$B$12,"Custom1#"&amp;$B$6,"Custom2#"&amp;$B$7,"Custom3#"&amp;$B$8,"Custom4#"&amp;$B$9,"Entity#"&amp;$B75,"Account#"&amp;$P$16)),2)</f>
        <v>0</v>
      </c>
      <c r="Q75" s="133">
        <f>ROUND(([2]!HsGetValue("FCC","Scenario#"&amp;$B$2,"Years#"&amp;$B$4,"Period#"&amp;$B$3,"View#"&amp;$B$10,"Consolidation#"&amp;$B$13,"Data Source#"&amp;$B$11,"Intercompany#"&amp;$B$14,"Movement#"&amp;$B$12,"Custom1#"&amp;$B$6,"Custom2#"&amp;$B$7,"Custom3#"&amp;$B$8,"Custom4#"&amp;$B$9,"Entity#"&amp;$B75,"Account#"&amp;$Q$15)),2)</f>
        <v>0</v>
      </c>
      <c r="R75" s="133">
        <f>ROUND(([2]!HsGetValue("FCC","Scenario#"&amp;$B$2,"Years#"&amp;$B$4,"Period#"&amp;$B$3,"View#"&amp;$B$10,"Consolidation#"&amp;$B$13,"Data Source#"&amp;$B$11,"Intercompany#"&amp;$B$14,"Movement#"&amp;$B$12,"Custom1#"&amp;$B$6,"Custom2#"&amp;$B$7,"Custom3#"&amp;$B$8,"Custom4#"&amp;$B$9,"Entity#"&amp;$B75,"Account#"&amp;$R$15)),2)</f>
        <v>0</v>
      </c>
      <c r="S75" s="133">
        <f>ROUND(([2]!HsGetValue("FCC","Scenario#"&amp;$B$2,"Years#"&amp;$B$4,"Period#"&amp;$B$3,"View#"&amp;$B$10,"Consolidation#"&amp;$B$13,"Data Source#"&amp;$B$11,"Intercompany#"&amp;$B$14,"Movement#"&amp;$B$12,"Custom1#"&amp;$B$6,"Custom2#"&amp;$B$7,"Custom3#"&amp;$B$8,"Custom4#"&amp;$B$9,"Entity#"&amp;$B75,"Account#"&amp;$S$15)),2)</f>
        <v>14013319.67</v>
      </c>
      <c r="T75" s="133"/>
      <c r="U75" s="133">
        <f>ROUND(([2]!HsGetValue("FCC","Scenario#"&amp;$B$2,"Years#"&amp;$B$4,"Period#"&amp;$B$3,"View#"&amp;$B$10,"Consolidation#"&amp;$B$13,"Data Source#"&amp;$B$11,"Intercompany#"&amp;$B$14,"Movement#"&amp;$B$12,"Custom1#"&amp;$B$6,"Custom2#"&amp;$B$7,"Custom3#"&amp;$B$8,"Custom4#"&amp;$B$9,"Entity#"&amp;$B75,"Account#"&amp;$U$15)),2)</f>
        <v>0</v>
      </c>
      <c r="V75" s="133">
        <f>ROUND(([2]!HsGetValue("FCC","Scenario#"&amp;$B$2,"Years#"&amp;$B$4,"Period#"&amp;$B$3,"View#"&amp;$B$10,"Consolidation#"&amp;$B$13,"Data Source#"&amp;$B$11,"Intercompany#"&amp;$B$14,"Movement#"&amp;$B$12,"Custom1#"&amp;$B$6,"Custom2#"&amp;$B$7,"Custom3#"&amp;$B$8,"Custom4#"&amp;$B$9,"Entity#"&amp;$B75,"Account#"&amp;$V$15)),2)</f>
        <v>0</v>
      </c>
      <c r="W75" s="133">
        <f>ROUND(([2]!HsGetValue("FCC","Scenario#"&amp;$B$2,"Years#"&amp;$B$4,"Period#"&amp;$B$3,"View#"&amp;$B$10,"Consolidation#"&amp;$B$13,"Data Source#"&amp;$B$11,"Intercompany#"&amp;$B$14,"Movement#"&amp;$B$12,"Custom1#"&amp;$B$6,"Custom2#"&amp;$B$7,"Custom3#"&amp;$B$8,"Custom4#"&amp;$B$9,"Entity#"&amp;$B75,"Account#"&amp;$W$15)+[2]!HsGetValue("FCC","Scenario#"&amp;$B$2,"Years#"&amp;$B$4,"Period#"&amp;$B$3,"View#"&amp;$B$10,"Consolidation#"&amp;$B$13,"Data Source#"&amp;$B$11,"Intercompany#"&amp;$B$14,"Movement#"&amp;$B$12,"Custom1#"&amp;$B$6,"Custom2#"&amp;$B$7,"Custom3#"&amp;$B$8,"Custom4#"&amp;$B$9,"Entity#"&amp;$B75,"Account#"&amp;$W$16)),2)</f>
        <v>0</v>
      </c>
    </row>
    <row r="76" spans="1:23" ht="15" customHeight="1">
      <c r="A76" s="132" t="s">
        <v>420</v>
      </c>
      <c r="B76" s="132" t="s">
        <v>166</v>
      </c>
      <c r="C76" s="35" t="s">
        <v>166</v>
      </c>
      <c r="D76" s="36" t="s">
        <v>158</v>
      </c>
      <c r="E76" s="37" t="s">
        <v>429</v>
      </c>
      <c r="F76" s="38">
        <f>SUM(F20:F75)</f>
        <v>11623213155.960003</v>
      </c>
      <c r="G76" s="38">
        <f t="shared" ref="G76:W76" si="1">SUM(G20:G75)</f>
        <v>50105280</v>
      </c>
      <c r="H76" s="38">
        <f t="shared" si="1"/>
        <v>382735617.79999995</v>
      </c>
      <c r="I76" s="38">
        <f t="shared" si="1"/>
        <v>202575000</v>
      </c>
      <c r="J76" s="38">
        <f t="shared" si="1"/>
        <v>0</v>
      </c>
      <c r="K76" s="38">
        <f t="shared" si="1"/>
        <v>212707640.89000002</v>
      </c>
      <c r="L76" s="38">
        <f t="shared" si="1"/>
        <v>62363767.010000005</v>
      </c>
      <c r="M76" s="38">
        <f t="shared" si="1"/>
        <v>955456130.25999999</v>
      </c>
      <c r="N76" s="38">
        <f t="shared" si="1"/>
        <v>0</v>
      </c>
      <c r="O76" s="38">
        <f t="shared" si="1"/>
        <v>9439470000</v>
      </c>
      <c r="P76" s="38">
        <f t="shared" si="1"/>
        <v>367905000</v>
      </c>
      <c r="Q76" s="38">
        <f t="shared" si="1"/>
        <v>0</v>
      </c>
      <c r="R76" s="38">
        <f t="shared" si="1"/>
        <v>0</v>
      </c>
      <c r="S76" s="38">
        <f t="shared" si="1"/>
        <v>58969270.140000001</v>
      </c>
      <c r="T76" s="38">
        <f t="shared" si="1"/>
        <v>0</v>
      </c>
      <c r="U76" s="38">
        <f t="shared" si="1"/>
        <v>0</v>
      </c>
      <c r="V76" s="38">
        <f t="shared" si="1"/>
        <v>0</v>
      </c>
      <c r="W76" s="38">
        <f t="shared" si="1"/>
        <v>0</v>
      </c>
    </row>
    <row r="77" spans="1:23" ht="15" customHeight="1">
      <c r="A77" s="132"/>
      <c r="B77" s="132"/>
      <c r="C77" s="35"/>
      <c r="D77" s="36"/>
      <c r="E77" s="37" t="s">
        <v>489</v>
      </c>
      <c r="F77" s="228">
        <v>11623213000</v>
      </c>
      <c r="G77" s="38"/>
      <c r="H77" s="38">
        <f>172461081.82+210274535.98</f>
        <v>382735617.79999995</v>
      </c>
      <c r="I77" s="38"/>
      <c r="J77" s="38"/>
      <c r="K77" s="38"/>
      <c r="L77" s="38"/>
      <c r="M77" s="38"/>
      <c r="N77" s="38"/>
      <c r="O77" s="38"/>
      <c r="P77" s="38"/>
      <c r="Q77" s="38"/>
      <c r="R77" s="38"/>
      <c r="S77" s="38"/>
      <c r="T77" s="38"/>
      <c r="U77" s="38"/>
      <c r="V77" s="38"/>
      <c r="W77" s="38"/>
    </row>
    <row r="78" spans="1:23" ht="15" customHeight="1">
      <c r="A78" s="132"/>
      <c r="B78" s="132"/>
      <c r="C78" s="35"/>
      <c r="D78" s="36"/>
      <c r="E78" s="37"/>
      <c r="F78" s="141"/>
      <c r="G78" s="38"/>
      <c r="H78" s="38"/>
      <c r="I78" s="38"/>
      <c r="J78" s="38"/>
      <c r="K78" s="38"/>
      <c r="L78" s="38"/>
      <c r="M78" s="38"/>
      <c r="N78" s="38"/>
      <c r="O78" s="38"/>
      <c r="P78" s="38"/>
      <c r="Q78" s="38"/>
      <c r="R78" s="38"/>
      <c r="S78" s="38"/>
      <c r="T78" s="38"/>
      <c r="U78" s="38"/>
      <c r="V78" s="38"/>
      <c r="W78" s="38"/>
    </row>
    <row r="79" spans="1:23" ht="15" customHeight="1">
      <c r="A79" s="132"/>
      <c r="B79" s="132"/>
      <c r="C79" s="35"/>
      <c r="D79" s="36"/>
      <c r="E79" s="238" t="s">
        <v>397</v>
      </c>
      <c r="F79" s="237">
        <f>+F76-F77</f>
        <v>155.96000289916992</v>
      </c>
      <c r="G79" s="227"/>
      <c r="H79" s="283">
        <f>+H76-H77</f>
        <v>0</v>
      </c>
      <c r="I79" s="38"/>
      <c r="J79" s="38"/>
      <c r="K79" s="38"/>
      <c r="L79" s="38"/>
      <c r="M79" s="38"/>
      <c r="N79" s="38"/>
      <c r="O79" s="38"/>
      <c r="P79" s="38"/>
      <c r="Q79" s="38"/>
      <c r="R79" s="38"/>
      <c r="S79" s="38"/>
      <c r="T79" s="38"/>
      <c r="U79" s="38"/>
      <c r="V79" s="38"/>
      <c r="W79" s="38"/>
    </row>
    <row r="80" spans="1:23" ht="15" customHeight="1"/>
    <row r="81" spans="1:23" ht="15" customHeight="1">
      <c r="A81" s="39" t="s">
        <v>420</v>
      </c>
      <c r="B81" s="240" t="s">
        <v>418</v>
      </c>
      <c r="C81" s="39">
        <v>47210</v>
      </c>
      <c r="D81" s="39" t="s">
        <v>167</v>
      </c>
      <c r="E81" t="s">
        <v>133</v>
      </c>
      <c r="F81" s="32">
        <f t="shared" ref="F81:F131" si="2">SUM(H81:W81)-S81</f>
        <v>3274003786</v>
      </c>
      <c r="G81" s="133">
        <f>ROUND(([2]!HsGetValue("FCC","Scenario#"&amp;$B$2,"Years#"&amp;$B$4,"Period#"&amp;$B$3,"View#"&amp;$B$10,"Consolidation#"&amp;$B$13,"Data Source#"&amp;B$11,"Intercompany#"&amp;$B$14,"Movement#"&amp;$B$12,"Custom1#"&amp;$B$6,"Custom2#"&amp;$B$7,"Custom3#"&amp;$B$8,"Custom4#"&amp;$B$9,"Entity#"&amp;$B81,"Account#"&amp;$G$15)+[2]!HsGetValue("FCC","Scenario#"&amp;$B$2,"Years#"&amp;$B$4,"Period#"&amp;$B$3,"View#"&amp;$B$10,"Consolidation#"&amp;$B$13,"Data Source#"&amp;B$11,"Intercompany#"&amp;$B$14,"Movement#"&amp;$B$12,"Custom1#"&amp;$B$6,"Custom2#"&amp;$B$7,"Custom3#"&amp;$B$8,"Custom4#"&amp;$B$9,"Entity#"&amp;$B81,"Account#"&amp;$G$16)),2)</f>
        <v>24037371</v>
      </c>
      <c r="H81" s="231">
        <f>ROUND(([2]!HsGetValue("FCC","Scenario#"&amp;$B$2,"Years#"&amp;$B$4,"Period#"&amp;$B$3,"View#"&amp;$B$10,"Consolidation#"&amp;$B$13,"Data Source#"&amp;$B$11,"Intercompany#"&amp;$B$14,"Movement#"&amp;$B$12,"Custom1#"&amp;$B$6,"Custom2#"&amp;$B$7,"Custom3#"&amp;$B$8,"Custom4#"&amp;$B$9,"Entity#"&amp;$B81,"Account#"&amp;$H$15)+[2]!HsGetValue("FCC","Scenario#"&amp;$B$2,"Years#"&amp;$B$4,"Period#"&amp;$B$3,"View#"&amp;$B$10,"Consolidation#"&amp;$B$13,"Data Source#"&amp;$B$11,"Intercompany#"&amp;$B$14,"Movement#"&amp;$B$12,"Custom1#"&amp;$B$6,"Custom2#"&amp;$B$7,"Custom3#"&amp;$B$8,"Custom4#"&amp;$B$9,"Entity#"&amp;$B81,"Account#"&amp;$H$16)),2)</f>
        <v>24037371</v>
      </c>
      <c r="I81" s="133">
        <f>ROUND(([2]!HsGetValue("FCC","Scenario#"&amp;$B$2,"Years#"&amp;$B$4,"Period#"&amp;$B$3,"View#"&amp;$B$10,"Consolidation#"&amp;$B$13,"Data Source#"&amp;$B$11,"Intercompany#"&amp;$B$14,"Movement#"&amp;$B$12,"Custom1#"&amp;$B$6,"Custom2#"&amp;$B$7,"Custom3#"&amp;$B$8,"Custom4#"&amp;$B$9,"Entity#"&amp;$B81,"Account#"&amp;$I$15)+[2]!HsGetValue("FCC","Scenario#"&amp;$B$2,"Years#"&amp;$B$4,"Period#"&amp;$B$3,"View#"&amp;$B$10,"Consolidation#"&amp;$B$13,"Data Source#"&amp;$B$11,"Intercompany#"&amp;$B$14,"Movement#"&amp;$B$12,"Custom1#"&amp;$B$6,"Custom2#"&amp;$B$7,"Custom3#"&amp;$B$8,"Custom4#"&amp;$B$9,"Entity#"&amp;$B81,"Account#"&amp;$I$16)+[2]!HsGetValue("FCC","Scenario#"&amp;$B$2,"Years#"&amp;$B$4,"Period#"&amp;$B$3,"View#"&amp;$B$10,"Consolidation#"&amp;$B$13,"Data Source#"&amp;$B$11,"Intercompany#"&amp;$B$14,"Movement#"&amp;$B$12,"Custom1#"&amp;$B$6,"Custom2#"&amp;$B$7,"Custom3#"&amp;$B$8,"Custom4#"&amp;$B$9,"Entity#"&amp;$B81,"Account#"&amp;$I$17)),2)</f>
        <v>2787857026</v>
      </c>
      <c r="J81" s="133">
        <f>ROUND(([2]!HsGetValue("FCC","Scenario#"&amp;$B$2,"Years#"&amp;$B$4,"Period#"&amp;$B$3,"View#"&amp;$B$10,"Consolidation#"&amp;$B$13,"Data Source#"&amp;$B$11,"Intercompany#"&amp;$B$14,"Movement#"&amp;$B$12,"Custom1#"&amp;$B$6,"Custom2#"&amp;$B$7,"Custom3#"&amp;$B$8,"Custom4#"&amp;$B$9,"Entity#"&amp;$B81,"Account#"&amp;$J$15)+[2]!HsGetValue("FCC","Scenario#"&amp;$B$2,"Years#"&amp;$B$4,"Period#"&amp;$B$3,"View#"&amp;$B$10,"Consolidation#"&amp;$B$13,"Data Source#"&amp;$B$11,"Intercompany#"&amp;$B$14,"Movement#"&amp;$B$12,"Custom1#"&amp;$B$6,"Custom2#"&amp;$B$7,"Custom3#"&amp;$B$8,"Custom4#"&amp;$B$9,"Entity#"&amp;$B81,"Account#"&amp;$J$16)),2)</f>
        <v>0</v>
      </c>
      <c r="K81" s="133">
        <f>ROUND(([2]!HsGetValue("FCC","Scenario#"&amp;$B$2,"Years#"&amp;$B$4,"Period#"&amp;$B$3,"View#"&amp;$B$10,"Consolidation#"&amp;$B$13,"Data Source#"&amp;$B$11,"Intercompany#"&amp;$B$14,"Movement#"&amp;$B$12,"Custom1#"&amp;$B$6,"Custom2#"&amp;$B$7,"Custom3#"&amp;$B$8,"Custom4#"&amp;$B$9,"Entity#"&amp;$B81,"Account#"&amp;$K$15)+[2]!HsGetValue("FCC","Scenario#"&amp;$B$2,"Years#"&amp;$B$4,"Period#"&amp;$B$3,"View#"&amp;$B$10,"Consolidation#"&amp;$B$13,"Data Source#"&amp;$B$11,"Intercompany#"&amp;$B$14,"Movement#"&amp;$B$12,"Custom1#"&amp;$B$6,"Custom2#"&amp;$B$7,"Custom3#"&amp;$B$8,"Custom4#"&amp;$B$9,"Entity#"&amp;$B81,"Account#"&amp;$K$16)+[2]!HsGetValue("FCC","Scenario#"&amp;$B$2,"Years#"&amp;$B$4,"Period#"&amp;$B$3,"View#"&amp;$B$10,"Consolidation#"&amp;$B$13,"Data Source#"&amp;$B$11,"Intercompany#"&amp;$B$14,"Movement#"&amp;$B$12,"Custom1#"&amp;$B$6,"Custom2#"&amp;$B$7,"Custom3#"&amp;$B$8,"Custom4#"&amp;$B$9,"Entity#"&amp;$B81,"Account#"&amp;$K$17)+[2]!HsGetValue("FCC","Scenario#"&amp;$B$2,"Years#"&amp;$B$4,"Period#"&amp;$B$3,"View#"&amp;$B$10,"Consolidation#"&amp;$B$13,"Data Source#"&amp;$B$11,"Intercompany#"&amp;$B$14,"Movement#"&amp;$B$12,"Custom1#"&amp;$B$6,"Custom2#"&amp;$B$7,"Custom3#"&amp;$B$8,"Custom4#"&amp;$B$9,"Entity#"&amp;$B81,"Account#"&amp;$K$18)),2)</f>
        <v>85615513</v>
      </c>
      <c r="L81" s="133">
        <f>ROUND(([2]!HsGetValue("FCC","Scenario#"&amp;$B$2,"Years#"&amp;$B$4,"Period#"&amp;$B$3,"View#"&amp;$B$10,"Consolidation#"&amp;$B$13,"Data Source#"&amp;$B$11,"Intercompany#"&amp;$B$14,"Movement#"&amp;$B$12,"Custom1#"&amp;$B$6,"Custom2#"&amp;$B$7,"Custom3#"&amp;$B$8,"Custom4#"&amp;$B$9,"Entity#"&amp;$B81,"Account#"&amp;$L$15)+[2]!HsGetValue("FCC","Scenario#"&amp;$B$2,"Years#"&amp;$B$4,"Period#"&amp;$B$3,"View#"&amp;$B$10,"Consolidation#"&amp;$B$13,"Data Source#"&amp;$B$11,"Intercompany#"&amp;$B$14,"Movement#"&amp;$B$12,"Custom1#"&amp;$B$6,"Custom2#"&amp;$B$7,"Custom3#"&amp;$B$8,"Custom4#"&amp;$B$9,"Entity#"&amp;$B81,"Account#"&amp;$L$16)),2)</f>
        <v>149891212</v>
      </c>
      <c r="M81" s="133">
        <f>ROUND(([2]!HsGetValue("FCC","Scenario#"&amp;$B$2,"Years#"&amp;$B$4,"Period#"&amp;$B$3,"View#"&amp;$B$10,"Consolidation#"&amp;$B$13,"Data Source#"&amp;$B$11,"Intercompany#"&amp;$B$14,"Movement#"&amp;$B$12,"Custom1#"&amp;$B$6,"Custom2#"&amp;$B$7,"Custom3#"&amp;$B$8,"Custom4#"&amp;$B$9,"Entity#"&amp;$B81,"Account#"&amp;$M$15)+[2]!HsGetValue("FCC","Scenario#"&amp;$B$2,"Years#"&amp;$B$4,"Period#"&amp;$B$3,"View#"&amp;$B$10,"Consolidation#"&amp;$B$13,"Data Source#"&amp;$B$11,"Intercompany#"&amp;$B$14,"Movement#"&amp;$B$12,"Custom1#"&amp;$B$6,"Custom2#"&amp;$B$7,"Custom3#"&amp;$B$8,"Custom4#"&amp;$B$9,"Entity#"&amp;$B81,"Account#"&amp;$M$16)+[2]!HsGetValue("FCC","Scenario#"&amp;$B$2,"Years#"&amp;$B$4,"Period#"&amp;$B$3,"View#"&amp;$B$10,"Consolidation#"&amp;$B$13,"Data Source#"&amp;$B$11,"Intercompany#"&amp;$B$14,"Movement#"&amp;$B$12,"Custom1#"&amp;$B$6,"Custom2#"&amp;$B$7,"Custom3#"&amp;$B$8,"Custom4#"&amp;$B$9,"Entity#"&amp;$B81,"Account#"&amp;$M$17)),2)</f>
        <v>157675919</v>
      </c>
      <c r="N81" s="133">
        <f>ROUND(([2]!HsGetValue("FCC","Scenario#"&amp;$B$2,"Years#"&amp;$B$4,"Period#"&amp;$B$3,"View#"&amp;$B$10,"Consolidation#"&amp;$B$13,"Data Source#"&amp;$B$11,"Intercompany#"&amp;$B$14,"Movement#"&amp;$B$12,"Custom1#"&amp;$B$6,"Custom2#"&amp;$B$7,"Custom3#"&amp;$B$8,"Custom4#"&amp;$B$9,"Entity#"&amp;$B81,"Account#"&amp;$N$15)+[2]!HsGetValue("FCC","Scenario#"&amp;$B$2,"Years#"&amp;$B$4,"Period#"&amp;$B$3,"View#"&amp;$B$10,"Consolidation#"&amp;$B$13,"Data Source#"&amp;$B$11,"Intercompany#"&amp;$B$14,"Movement#"&amp;$B$12,"Custom1#"&amp;$B$6,"Custom2#"&amp;$B$7,"Custom3#"&amp;$B$8,"Custom4#"&amp;$B$9,"Entity#"&amp;$B81,"Account#"&amp;$N$16)),2)</f>
        <v>0</v>
      </c>
      <c r="O81" s="133">
        <f>ROUND(([2]!HsGetValue("FCC","Scenario#"&amp;$B$2,"Years#"&amp;$B$4,"Period#"&amp;$B$3,"View#"&amp;$B$10,"Consolidation#"&amp;$B$13,"Data Source#"&amp;$B$11,"Intercompany#"&amp;$B$14,"Movement#"&amp;$B$12,"Custom1#"&amp;$B$6,"Custom2#"&amp;$B$7,"Custom3#"&amp;$B$8,"Custom4#"&amp;$B$9,"Entity#"&amp;$B81,"Account#"&amp;$O$15)+[2]!HsGetValue("FCC","Scenario#"&amp;$B$2,"Years#"&amp;$B$4,"Period#"&amp;$B$3,"View#"&amp;$B$10,"Consolidation#"&amp;$B$13,"Data Source#"&amp;$B$11,"Intercompany#"&amp;$B$14,"Movement#"&amp;$B$12,"Custom1#"&amp;$B$6,"Custom2#"&amp;$B$7,"Custom3#"&amp;$B$8,"Custom4#"&amp;$B$9,"Entity#"&amp;$B81,"Account#"&amp;$O$16)),2)</f>
        <v>0</v>
      </c>
      <c r="P81" s="133">
        <f>ROUND(([2]!HsGetValue("FCC","Scenario#"&amp;$B$2,"Years#"&amp;$B$4,"Period#"&amp;$B$3,"View#"&amp;$B$10,"Consolidation#"&amp;$B$13,"Data Source#"&amp;$B$11,"Intercompany#"&amp;$B$14,"Movement#"&amp;$B$12,"Custom1#"&amp;$B$6,"Custom2#"&amp;$B$7,"Custom3#"&amp;$B$8,"Custom4#"&amp;$B$9,"Entity#"&amp;$B81,"Account#"&amp;$P$15)+[2]!HsGetValue("FCC","Scenario#"&amp;$B$2,"Years#"&amp;$B$4,"Period#"&amp;$B$3,"View#"&amp;$B$10,"Consolidation#"&amp;$B$13,"Data Source#"&amp;$B$11,"Intercompany#"&amp;$B$14,"Movement#"&amp;$B$12,"Custom1#"&amp;$B$6,"Custom2#"&amp;$B$7,"Custom3#"&amp;$B$8,"Custom4#"&amp;$B$9,"Entity#"&amp;$B81,"Account#"&amp;$P$16)),2)</f>
        <v>0</v>
      </c>
      <c r="Q81" s="133">
        <f>ROUND(([2]!HsGetValue("FCC","Scenario#"&amp;$B$2,"Years#"&amp;$B$4,"Period#"&amp;$B$3,"View#"&amp;$B$10,"Consolidation#"&amp;$B$13,"Data Source#"&amp;$B$11,"Intercompany#"&amp;$B$14,"Movement#"&amp;$B$12,"Custom1#"&amp;$B$6,"Custom2#"&amp;$B$7,"Custom3#"&amp;$B$8,"Custom4#"&amp;$B$9,"Entity#"&amp;$B81,"Account#"&amp;$Q$15)),2)</f>
        <v>0</v>
      </c>
      <c r="R81" s="133">
        <f>ROUND(([2]!HsGetValue("FCC","Scenario#"&amp;$B$2,"Years#"&amp;$B$4,"Period#"&amp;$B$3,"View#"&amp;$B$10,"Consolidation#"&amp;$B$13,"Data Source#"&amp;$B$11,"Intercompany#"&amp;$B$14,"Movement#"&amp;$B$12,"Custom1#"&amp;$B$6,"Custom2#"&amp;$B$7,"Custom3#"&amp;$B$8,"Custom4#"&amp;$B$9,"Entity#"&amp;$B81,"Account#"&amp;$R$15)),2)</f>
        <v>-1462898</v>
      </c>
      <c r="S81" s="133">
        <f>ROUND(([2]!HsGetValue("FCC","Scenario#"&amp;$B$2,"Years#"&amp;$B$4,"Period#"&amp;$B$3,"View#"&amp;$B$10,"Consolidation#"&amp;$B$13,"Data Source#"&amp;$B$11,"Intercompany#"&amp;$B$14,"Movement#"&amp;$B$12,"Custom1#"&amp;$B$6,"Custom2#"&amp;$B$7,"Custom3#"&amp;$B$8,"Custom4#"&amp;$B$9,"Entity#"&amp;$B81,"Account#"&amp;$S$15)),2)</f>
        <v>6641329</v>
      </c>
      <c r="T81" s="133"/>
      <c r="U81" s="133">
        <f>ROUND(([2]!HsGetValue("FCC","Scenario#"&amp;$B$2,"Years#"&amp;$B$4,"Period#"&amp;$B$3,"View#"&amp;$B$10,"Consolidation#"&amp;$B$13,"Data Source#"&amp;$B$11,"Intercompany#"&amp;$B$14,"Movement#"&amp;$B$12,"Custom1#"&amp;$B$6,"Custom2#"&amp;$B$7,"Custom3#"&amp;$B$8,"Custom4#"&amp;$B$9,"Entity#"&amp;$B81,"Account#"&amp;$U$15)),2)</f>
        <v>0</v>
      </c>
      <c r="V81" s="133">
        <f>ROUND(([2]!HsGetValue("FCC","Scenario#"&amp;$B$2,"Years#"&amp;$B$4,"Period#"&amp;$B$3,"View#"&amp;$B$10,"Consolidation#"&amp;$B$13,"Data Source#"&amp;$B$11,"Intercompany#"&amp;$B$14,"Movement#"&amp;$B$12,"Custom1#"&amp;$B$6,"Custom2#"&amp;$B$7,"Custom3#"&amp;$B$8,"Custom4#"&amp;$B$9,"Entity#"&amp;$B81,"Account#"&amp;$V$15)),2)</f>
        <v>43944946</v>
      </c>
      <c r="W81" s="133">
        <f>ROUND(([2]!HsGetValue("FCC","Scenario#"&amp;$B$2,"Years#"&amp;$B$4,"Period#"&amp;$B$3,"View#"&amp;$B$10,"Consolidation#"&amp;$B$13,"Data Source#"&amp;$B$11,"Intercompany#"&amp;$B$14,"Movement#"&amp;$B$12,"Custom1#"&amp;$B$6,"Custom2#"&amp;$B$7,"Custom3#"&amp;$B$8,"Custom4#"&amp;$B$9,"Entity#"&amp;$B81,"Account#"&amp;$W$15)+[2]!HsGetValue("FCC","Scenario#"&amp;$B$2,"Years#"&amp;$B$4,"Period#"&amp;$B$3,"View#"&amp;$B$10,"Consolidation#"&amp;$B$13,"Data Source#"&amp;$B$11,"Intercompany#"&amp;$B$14,"Movement#"&amp;$B$12,"Custom1#"&amp;$B$6,"Custom2#"&amp;$B$7,"Custom3#"&amp;$B$8,"Custom4#"&amp;$B$9,"Entity#"&amp;$B81,"Account#"&amp;$W$16)),2)</f>
        <v>26444697</v>
      </c>
    </row>
    <row r="82" spans="1:23" s="41" customFormat="1" ht="15" customHeight="1">
      <c r="A82" s="240" t="s">
        <v>420</v>
      </c>
      <c r="B82" s="240" t="s">
        <v>419</v>
      </c>
      <c r="C82" s="240">
        <v>50350</v>
      </c>
      <c r="D82" s="240" t="s">
        <v>167</v>
      </c>
      <c r="E82" s="41" t="s">
        <v>132</v>
      </c>
      <c r="F82" s="229">
        <f t="shared" si="2"/>
        <v>345879000</v>
      </c>
      <c r="G82" s="231">
        <f>ROUND(([2]!HsGetValue("FCC","Scenario#"&amp;$B$2,"Years#"&amp;$B$4,"Period#"&amp;$B$3,"View#"&amp;$B$10,"Consolidation#"&amp;$B$13,"Data Source#"&amp;B$11,"Intercompany#"&amp;$B$14,"Movement#"&amp;$B$12,"Custom1#"&amp;$B$6,"Custom2#"&amp;$B$7,"Custom3#"&amp;$B$8,"Custom4#"&amp;$B$9,"Entity#"&amp;$B82,"Account#"&amp;$G$15)+[2]!HsGetValue("FCC","Scenario#"&amp;$B$2,"Years#"&amp;$B$4,"Period#"&amp;$B$3,"View#"&amp;$B$10,"Consolidation#"&amp;$B$13,"Data Source#"&amp;B$11,"Intercompany#"&amp;$B$14,"Movement#"&amp;$B$12,"Custom1#"&amp;$B$6,"Custom2#"&amp;$B$7,"Custom3#"&amp;$B$8,"Custom4#"&amp;$B$9,"Entity#"&amp;$B82,"Account#"&amp;$G$16)),2)</f>
        <v>451000</v>
      </c>
      <c r="H82" s="231">
        <f>ROUND(([2]!HsGetValue("FCC","Scenario#"&amp;$B$2,"Years#"&amp;$B$4,"Period#"&amp;$B$3,"View#"&amp;$B$10,"Consolidation#"&amp;$B$13,"Data Source#"&amp;$B$11,"Intercompany#"&amp;$B$14,"Movement#"&amp;$B$12,"Custom1#"&amp;$B$6,"Custom2#"&amp;$B$7,"Custom3#"&amp;$B$8,"Custom4#"&amp;$B$9,"Entity#"&amp;$B82,"Account#"&amp;$H$15)+[2]!HsGetValue("FCC","Scenario#"&amp;$B$2,"Years#"&amp;$B$4,"Period#"&amp;$B$3,"View#"&amp;$B$10,"Consolidation#"&amp;$B$13,"Data Source#"&amp;$B$11,"Intercompany#"&amp;$B$14,"Movement#"&amp;$B$12,"Custom1#"&amp;$B$6,"Custom2#"&amp;$B$7,"Custom3#"&amp;$B$8,"Custom4#"&amp;$B$9,"Entity#"&amp;$B82,"Account#"&amp;$H$16)),2)</f>
        <v>451000</v>
      </c>
      <c r="I82" s="133">
        <f>ROUND(([2]!HsGetValue("FCC","Scenario#"&amp;$B$2,"Years#"&amp;$B$4,"Period#"&amp;$B$3,"View#"&amp;$B$10,"Consolidation#"&amp;$B$13,"Data Source#"&amp;$B$11,"Intercompany#"&amp;$B$14,"Movement#"&amp;$B$12,"Custom1#"&amp;$B$6,"Custom2#"&amp;$B$7,"Custom3#"&amp;$B$8,"Custom4#"&amp;$B$9,"Entity#"&amp;$B82,"Account#"&amp;$I$15)+[2]!HsGetValue("FCC","Scenario#"&amp;$B$2,"Years#"&amp;$B$4,"Period#"&amp;$B$3,"View#"&amp;$B$10,"Consolidation#"&amp;$B$13,"Data Source#"&amp;$B$11,"Intercompany#"&amp;$B$14,"Movement#"&amp;$B$12,"Custom1#"&amp;$B$6,"Custom2#"&amp;$B$7,"Custom3#"&amp;$B$8,"Custom4#"&amp;$B$9,"Entity#"&amp;$B82,"Account#"&amp;$I$16)+[2]!HsGetValue("FCC","Scenario#"&amp;$B$2,"Years#"&amp;$B$4,"Period#"&amp;$B$3,"View#"&amp;$B$10,"Consolidation#"&amp;$B$13,"Data Source#"&amp;$B$11,"Intercompany#"&amp;$B$14,"Movement#"&amp;$B$12,"Custom1#"&amp;$B$6,"Custom2#"&amp;$B$7,"Custom3#"&amp;$B$8,"Custom4#"&amp;$B$9,"Entity#"&amp;$B82,"Account#"&amp;$I$17)),2)</f>
        <v>246810000</v>
      </c>
      <c r="J82" s="133">
        <f>ROUND(([2]!HsGetValue("FCC","Scenario#"&amp;$B$2,"Years#"&amp;$B$4,"Period#"&amp;$B$3,"View#"&amp;$B$10,"Consolidation#"&amp;$B$13,"Data Source#"&amp;$B$11,"Intercompany#"&amp;$B$14,"Movement#"&amp;$B$12,"Custom1#"&amp;$B$6,"Custom2#"&amp;$B$7,"Custom3#"&amp;$B$8,"Custom4#"&amp;$B$9,"Entity#"&amp;$B82,"Account#"&amp;$J$15)+[2]!HsGetValue("FCC","Scenario#"&amp;$B$2,"Years#"&amp;$B$4,"Period#"&amp;$B$3,"View#"&amp;$B$10,"Consolidation#"&amp;$B$13,"Data Source#"&amp;$B$11,"Intercompany#"&amp;$B$14,"Movement#"&amp;$B$12,"Custom1#"&amp;$B$6,"Custom2#"&amp;$B$7,"Custom3#"&amp;$B$8,"Custom4#"&amp;$B$9,"Entity#"&amp;$B82,"Account#"&amp;$J$16)),2)</f>
        <v>0</v>
      </c>
      <c r="K82" s="133">
        <f>ROUND(([2]!HsGetValue("FCC","Scenario#"&amp;$B$2,"Years#"&amp;$B$4,"Period#"&amp;$B$3,"View#"&amp;$B$10,"Consolidation#"&amp;$B$13,"Data Source#"&amp;$B$11,"Intercompany#"&amp;$B$14,"Movement#"&amp;$B$12,"Custom1#"&amp;$B$6,"Custom2#"&amp;$B$7,"Custom3#"&amp;$B$8,"Custom4#"&amp;$B$9,"Entity#"&amp;$B82,"Account#"&amp;$K$15)+[2]!HsGetValue("FCC","Scenario#"&amp;$B$2,"Years#"&amp;$B$4,"Period#"&amp;$B$3,"View#"&amp;$B$10,"Consolidation#"&amp;$B$13,"Data Source#"&amp;$B$11,"Intercompany#"&amp;$B$14,"Movement#"&amp;$B$12,"Custom1#"&amp;$B$6,"Custom2#"&amp;$B$7,"Custom3#"&amp;$B$8,"Custom4#"&amp;$B$9,"Entity#"&amp;$B82,"Account#"&amp;$K$16)+[2]!HsGetValue("FCC","Scenario#"&amp;$B$2,"Years#"&amp;$B$4,"Period#"&amp;$B$3,"View#"&amp;$B$10,"Consolidation#"&amp;$B$13,"Data Source#"&amp;$B$11,"Intercompany#"&amp;$B$14,"Movement#"&amp;$B$12,"Custom1#"&amp;$B$6,"Custom2#"&amp;$B$7,"Custom3#"&amp;$B$8,"Custom4#"&amp;$B$9,"Entity#"&amp;$B82,"Account#"&amp;$K$17)+[2]!HsGetValue("FCC","Scenario#"&amp;$B$2,"Years#"&amp;$B$4,"Period#"&amp;$B$3,"View#"&amp;$B$10,"Consolidation#"&amp;$B$13,"Data Source#"&amp;$B$11,"Intercompany#"&amp;$B$14,"Movement#"&amp;$B$12,"Custom1#"&amp;$B$6,"Custom2#"&amp;$B$7,"Custom3#"&amp;$B$8,"Custom4#"&amp;$B$9,"Entity#"&amp;$B82,"Account#"&amp;$K$18)),2)</f>
        <v>0</v>
      </c>
      <c r="L82" s="133">
        <f>ROUND(([2]!HsGetValue("FCC","Scenario#"&amp;$B$2,"Years#"&amp;$B$4,"Period#"&amp;$B$3,"View#"&amp;$B$10,"Consolidation#"&amp;$B$13,"Data Source#"&amp;$B$11,"Intercompany#"&amp;$B$14,"Movement#"&amp;$B$12,"Custom1#"&amp;$B$6,"Custom2#"&amp;$B$7,"Custom3#"&amp;$B$8,"Custom4#"&amp;$B$9,"Entity#"&amp;$B82,"Account#"&amp;$L$15)+[2]!HsGetValue("FCC","Scenario#"&amp;$B$2,"Years#"&amp;$B$4,"Period#"&amp;$B$3,"View#"&amp;$B$10,"Consolidation#"&amp;$B$13,"Data Source#"&amp;$B$11,"Intercompany#"&amp;$B$14,"Movement#"&amp;$B$12,"Custom1#"&amp;$B$6,"Custom2#"&amp;$B$7,"Custom3#"&amp;$B$8,"Custom4#"&amp;$B$9,"Entity#"&amp;$B82,"Account#"&amp;$L$16)),2)</f>
        <v>88887000</v>
      </c>
      <c r="M82" s="133">
        <f>ROUND(([2]!HsGetValue("FCC","Scenario#"&amp;$B$2,"Years#"&amp;$B$4,"Period#"&amp;$B$3,"View#"&amp;$B$10,"Consolidation#"&amp;$B$13,"Data Source#"&amp;$B$11,"Intercompany#"&amp;$B$14,"Movement#"&amp;$B$12,"Custom1#"&amp;$B$6,"Custom2#"&amp;$B$7,"Custom3#"&amp;$B$8,"Custom4#"&amp;$B$9,"Entity#"&amp;$B82,"Account#"&amp;$M$15)+[2]!HsGetValue("FCC","Scenario#"&amp;$B$2,"Years#"&amp;$B$4,"Period#"&amp;$B$3,"View#"&amp;$B$10,"Consolidation#"&amp;$B$13,"Data Source#"&amp;$B$11,"Intercompany#"&amp;$B$14,"Movement#"&amp;$B$12,"Custom1#"&amp;$B$6,"Custom2#"&amp;$B$7,"Custom3#"&amp;$B$8,"Custom4#"&amp;$B$9,"Entity#"&amp;$B82,"Account#"&amp;$M$16)+[2]!HsGetValue("FCC","Scenario#"&amp;$B$2,"Years#"&amp;$B$4,"Period#"&amp;$B$3,"View#"&amp;$B$10,"Consolidation#"&amp;$B$13,"Data Source#"&amp;$B$11,"Intercompany#"&amp;$B$14,"Movement#"&amp;$B$12,"Custom1#"&amp;$B$6,"Custom2#"&amp;$B$7,"Custom3#"&amp;$B$8,"Custom4#"&amp;$B$9,"Entity#"&amp;$B82,"Account#"&amp;$M$17)),2)</f>
        <v>10083000</v>
      </c>
      <c r="N82" s="231">
        <f>ROUND(([2]!HsGetValue("FCC","Scenario#"&amp;$B$2,"Years#"&amp;$B$4,"Period#"&amp;$B$3,"View#"&amp;$B$10,"Consolidation#"&amp;$B$13,"Data Source#"&amp;$B$11,"Intercompany#"&amp;$B$14,"Movement#"&amp;$B$12,"Custom1#"&amp;$B$6,"Custom2#"&amp;$B$7,"Custom3#"&amp;$B$8,"Custom4#"&amp;$B$9,"Entity#"&amp;$B82,"Account#"&amp;$N$15)+[2]!HsGetValue("FCC","Scenario#"&amp;$B$2,"Years#"&amp;$B$4,"Period#"&amp;$B$3,"View#"&amp;$B$10,"Consolidation#"&amp;$B$13,"Data Source#"&amp;$B$11,"Intercompany#"&amp;$B$14,"Movement#"&amp;$B$12,"Custom1#"&amp;$B$6,"Custom2#"&amp;$B$7,"Custom3#"&amp;$B$8,"Custom4#"&amp;$B$9,"Entity#"&amp;$B82,"Account#"&amp;$N$16)),2)</f>
        <v>0</v>
      </c>
      <c r="O82" s="231">
        <f>ROUND(([2]!HsGetValue("FCC","Scenario#"&amp;$B$2,"Years#"&amp;$B$4,"Period#"&amp;$B$3,"View#"&amp;$B$10,"Consolidation#"&amp;$B$13,"Data Source#"&amp;$B$11,"Intercompany#"&amp;$B$14,"Movement#"&amp;$B$12,"Custom1#"&amp;$B$6,"Custom2#"&amp;$B$7,"Custom3#"&amp;$B$8,"Custom4#"&amp;$B$9,"Entity#"&amp;$B82,"Account#"&amp;$O$15)+[2]!HsGetValue("FCC","Scenario#"&amp;$B$2,"Years#"&amp;$B$4,"Period#"&amp;$B$3,"View#"&amp;$B$10,"Consolidation#"&amp;$B$13,"Data Source#"&amp;$B$11,"Intercompany#"&amp;$B$14,"Movement#"&amp;$B$12,"Custom1#"&amp;$B$6,"Custom2#"&amp;$B$7,"Custom3#"&amp;$B$8,"Custom4#"&amp;$B$9,"Entity#"&amp;$B82,"Account#"&amp;$O$16)),2)</f>
        <v>0</v>
      </c>
      <c r="P82" s="231">
        <f>ROUND(([2]!HsGetValue("FCC","Scenario#"&amp;$B$2,"Years#"&amp;$B$4,"Period#"&amp;$B$3,"View#"&amp;$B$10,"Consolidation#"&amp;$B$13,"Data Source#"&amp;$B$11,"Intercompany#"&amp;$B$14,"Movement#"&amp;$B$12,"Custom1#"&amp;$B$6,"Custom2#"&amp;$B$7,"Custom3#"&amp;$B$8,"Custom4#"&amp;$B$9,"Entity#"&amp;$B82,"Account#"&amp;$P$15)+[2]!HsGetValue("FCC","Scenario#"&amp;$B$2,"Years#"&amp;$B$4,"Period#"&amp;$B$3,"View#"&amp;$B$10,"Consolidation#"&amp;$B$13,"Data Source#"&amp;$B$11,"Intercompany#"&amp;$B$14,"Movement#"&amp;$B$12,"Custom1#"&amp;$B$6,"Custom2#"&amp;$B$7,"Custom3#"&amp;$B$8,"Custom4#"&amp;$B$9,"Entity#"&amp;$B82,"Account#"&amp;$P$16)),2)</f>
        <v>0</v>
      </c>
      <c r="Q82" s="133">
        <f>ROUND(([2]!HsGetValue("FCC","Scenario#"&amp;$B$2,"Years#"&amp;$B$4,"Period#"&amp;$B$3,"View#"&amp;$B$10,"Consolidation#"&amp;$B$13,"Data Source#"&amp;$B$11,"Intercompany#"&amp;$B$14,"Movement#"&amp;$B$12,"Custom1#"&amp;$B$6,"Custom2#"&amp;$B$7,"Custom3#"&amp;$B$8,"Custom4#"&amp;$B$9,"Entity#"&amp;$B82,"Account#"&amp;$Q$15)),2)</f>
        <v>0</v>
      </c>
      <c r="R82" s="231">
        <f>ROUND(([2]!HsGetValue("FCC","Scenario#"&amp;$B$2,"Years#"&amp;$B$4,"Period#"&amp;$B$3,"View#"&amp;$B$10,"Consolidation#"&amp;$B$13,"Data Source#"&amp;$B$11,"Intercompany#"&amp;$B$14,"Movement#"&amp;$B$12,"Custom1#"&amp;$B$6,"Custom2#"&amp;$B$7,"Custom3#"&amp;$B$8,"Custom4#"&amp;$B$9,"Entity#"&amp;$B82,"Account#"&amp;$R$15)),2)</f>
        <v>-352000</v>
      </c>
      <c r="S82" s="231">
        <f>ROUND(([2]!HsGetValue("FCC","Scenario#"&amp;$B$2,"Years#"&amp;$B$4,"Period#"&amp;$B$3,"View#"&amp;$B$10,"Consolidation#"&amp;$B$13,"Data Source#"&amp;$B$11,"Intercompany#"&amp;$B$14,"Movement#"&amp;$B$12,"Custom1#"&amp;$B$6,"Custom2#"&amp;$B$7,"Custom3#"&amp;$B$8,"Custom4#"&amp;$B$9,"Entity#"&amp;$B82,"Account#"&amp;$S$15)),2)</f>
        <v>0</v>
      </c>
      <c r="T82" s="231"/>
      <c r="U82" s="133">
        <f>ROUND(([2]!HsGetValue("FCC","Scenario#"&amp;$B$2,"Years#"&amp;$B$4,"Period#"&amp;$B$3,"View#"&amp;$B$10,"Consolidation#"&amp;$B$13,"Data Source#"&amp;$B$11,"Intercompany#"&amp;$B$14,"Movement#"&amp;$B$12,"Custom1#"&amp;$B$6,"Custom2#"&amp;$B$7,"Custom3#"&amp;$B$8,"Custom4#"&amp;$B$9,"Entity#"&amp;$B82,"Account#"&amp;$U$15)),2)</f>
        <v>0</v>
      </c>
      <c r="V82" s="231">
        <f>ROUND(([2]!HsGetValue("FCC","Scenario#"&amp;$B$2,"Years#"&amp;$B$4,"Period#"&amp;$B$3,"View#"&amp;$B$10,"Consolidation#"&amp;$B$13,"Data Source#"&amp;$B$11,"Intercompany#"&amp;$B$14,"Movement#"&amp;$B$12,"Custom1#"&amp;$B$6,"Custom2#"&amp;$B$7,"Custom3#"&amp;$B$8,"Custom4#"&amp;$B$9,"Entity#"&amp;$B82,"Account#"&amp;$V$15)),2)</f>
        <v>0</v>
      </c>
      <c r="W82" s="231">
        <f>ROUND(([2]!HsGetValue("FCC","Scenario#"&amp;$B$2,"Years#"&amp;$B$4,"Period#"&amp;$B$3,"View#"&amp;$B$10,"Consolidation#"&amp;$B$13,"Data Source#"&amp;$B$11,"Intercompany#"&amp;$B$14,"Movement#"&amp;$B$12,"Custom1#"&amp;$B$6,"Custom2#"&amp;$B$7,"Custom3#"&amp;$B$8,"Custom4#"&amp;$B$9,"Entity#"&amp;$B82,"Account#"&amp;$W$15)+[2]!HsGetValue("FCC","Scenario#"&amp;$B$2,"Years#"&amp;$B$4,"Period#"&amp;$B$3,"View#"&amp;$B$10,"Consolidation#"&amp;$B$13,"Data Source#"&amp;$B$11,"Intercompany#"&amp;$B$14,"Movement#"&amp;$B$12,"Custom1#"&amp;$B$6,"Custom2#"&amp;$B$7,"Custom3#"&amp;$B$8,"Custom4#"&amp;$B$9,"Entity#"&amp;$B82,"Account#"&amp;$W$16)),2)</f>
        <v>0</v>
      </c>
    </row>
    <row r="83" spans="1:23" s="341" customFormat="1" ht="15" customHeight="1">
      <c r="A83" s="349" t="s">
        <v>420</v>
      </c>
      <c r="B83" s="349" t="s">
        <v>476</v>
      </c>
      <c r="C83" s="349">
        <v>50360</v>
      </c>
      <c r="D83" s="349" t="s">
        <v>167</v>
      </c>
      <c r="E83" s="341" t="s">
        <v>477</v>
      </c>
      <c r="F83" s="342">
        <f t="shared" si="2"/>
        <v>0</v>
      </c>
      <c r="G83" s="343">
        <v>0</v>
      </c>
      <c r="H83" s="343">
        <v>0</v>
      </c>
      <c r="I83" s="343">
        <v>0</v>
      </c>
      <c r="J83" s="343">
        <v>0</v>
      </c>
      <c r="K83" s="343">
        <v>0</v>
      </c>
      <c r="L83" s="343">
        <v>0</v>
      </c>
      <c r="M83" s="343">
        <v>0</v>
      </c>
      <c r="N83" s="343">
        <v>0</v>
      </c>
      <c r="O83" s="343">
        <v>0</v>
      </c>
      <c r="P83" s="343">
        <v>0</v>
      </c>
      <c r="Q83" s="343">
        <v>0</v>
      </c>
      <c r="R83" s="343">
        <v>0</v>
      </c>
      <c r="S83" s="343">
        <v>0</v>
      </c>
      <c r="T83" s="343"/>
      <c r="U83" s="343">
        <v>0</v>
      </c>
      <c r="V83" s="343">
        <v>0</v>
      </c>
      <c r="W83" s="343">
        <v>0</v>
      </c>
    </row>
    <row r="84" spans="1:23" s="41" customFormat="1" ht="15" customHeight="1">
      <c r="A84" s="240" t="s">
        <v>420</v>
      </c>
      <c r="B84" s="240" t="s">
        <v>490</v>
      </c>
      <c r="C84" s="240" t="s">
        <v>491</v>
      </c>
      <c r="D84" s="240" t="s">
        <v>167</v>
      </c>
      <c r="E84" s="41" t="s">
        <v>109</v>
      </c>
      <c r="F84" s="229">
        <f t="shared" si="2"/>
        <v>869212.41999999993</v>
      </c>
      <c r="G84" s="231">
        <f>ROUND(([2]!HsGetValue("FCC","Scenario#"&amp;$B$2,"Years#"&amp;$B$4,"Period#"&amp;$B$3,"View#"&amp;$B$10,"Consolidation#"&amp;$B$13,"Data Source#"&amp;B$11,"Intercompany#"&amp;$B$14,"Movement#"&amp;$B$12,"Custom1#"&amp;$B$6,"Custom2#"&amp;$B$7,"Custom3#"&amp;$B$8,"Custom4#"&amp;$B$9,"Entity#"&amp;$B84,"Account#"&amp;$G$15)+[2]!HsGetValue("FCC","Scenario#"&amp;$B$2,"Years#"&amp;$B$4,"Period#"&amp;$B$3,"View#"&amp;$B$10,"Consolidation#"&amp;$B$13,"Data Source#"&amp;B$11,"Intercompany#"&amp;$B$14,"Movement#"&amp;$B$12,"Custom1#"&amp;$B$6,"Custom2#"&amp;$B$7,"Custom3#"&amp;$B$8,"Custom4#"&amp;$B$9,"Entity#"&amp;$B84,"Account#"&amp;$G$16)),2)</f>
        <v>738402.46</v>
      </c>
      <c r="H84" s="231">
        <f>ROUND(([2]!HsGetValue("FCC","Scenario#"&amp;$B$2,"Years#"&amp;$B$4,"Period#"&amp;$B$3,"View#"&amp;$B$10,"Consolidation#"&amp;$B$13,"Data Source#"&amp;$B$11,"Intercompany#"&amp;$B$14,"Movement#"&amp;$B$12,"Custom1#"&amp;$B$6,"Custom2#"&amp;$B$7,"Custom3#"&amp;$B$8,"Custom4#"&amp;$B$9,"Entity#"&amp;$B84,"Account#"&amp;$H$15)+[2]!HsGetValue("FCC","Scenario#"&amp;$B$2,"Years#"&amp;$B$4,"Period#"&amp;$B$3,"View#"&amp;$B$10,"Consolidation#"&amp;$B$13,"Data Source#"&amp;$B$11,"Intercompany#"&amp;$B$14,"Movement#"&amp;$B$12,"Custom1#"&amp;$B$6,"Custom2#"&amp;$B$7,"Custom3#"&amp;$B$8,"Custom4#"&amp;$B$9,"Entity#"&amp;$B84,"Account#"&amp;$H$16)),2)</f>
        <v>738402.46</v>
      </c>
      <c r="I84" s="133">
        <f>ROUND(([2]!HsGetValue("FCC","Scenario#"&amp;$B$2,"Years#"&amp;$B$4,"Period#"&amp;$B$3,"View#"&amp;$B$10,"Consolidation#"&amp;$B$13,"Data Source#"&amp;$B$11,"Intercompany#"&amp;$B$14,"Movement#"&amp;$B$12,"Custom1#"&amp;$B$6,"Custom2#"&amp;$B$7,"Custom3#"&amp;$B$8,"Custom4#"&amp;$B$9,"Entity#"&amp;$B84,"Account#"&amp;$I$15)+[2]!HsGetValue("FCC","Scenario#"&amp;$B$2,"Years#"&amp;$B$4,"Period#"&amp;$B$3,"View#"&amp;$B$10,"Consolidation#"&amp;$B$13,"Data Source#"&amp;$B$11,"Intercompany#"&amp;$B$14,"Movement#"&amp;$B$12,"Custom1#"&amp;$B$6,"Custom2#"&amp;$B$7,"Custom3#"&amp;$B$8,"Custom4#"&amp;$B$9,"Entity#"&amp;$B84,"Account#"&amp;$I$16)+[2]!HsGetValue("FCC","Scenario#"&amp;$B$2,"Years#"&amp;$B$4,"Period#"&amp;$B$3,"View#"&amp;$B$10,"Consolidation#"&amp;$B$13,"Data Source#"&amp;$B$11,"Intercompany#"&amp;$B$14,"Movement#"&amp;$B$12,"Custom1#"&amp;$B$6,"Custom2#"&amp;$B$7,"Custom3#"&amp;$B$8,"Custom4#"&amp;$B$9,"Entity#"&amp;$B84,"Account#"&amp;$I$17)),2)</f>
        <v>0</v>
      </c>
      <c r="J84" s="234">
        <f>ROUND(([2]!HsGetValue("FCC","Scenario#"&amp;$B$2,"Years#"&amp;$B$4,"Period#"&amp;$B$3,"View#"&amp;$B$10,"Consolidation#"&amp;$B$13,"Data Source#"&amp;$B$11,"Intercompany#"&amp;$B$14,"Movement#"&amp;$B$12,"Custom1#"&amp;$B$6,"Custom2#"&amp;$B$7,"Custom3#"&amp;$B$8,"Custom4#"&amp;$B$9,"Entity#"&amp;$B84,"Account#"&amp;$J$15)+[2]!HsGetValue("FCC","Scenario#"&amp;$B$2,"Years#"&amp;$B$4,"Period#"&amp;$B$3,"View#"&amp;$B$10,"Consolidation#"&amp;$B$13,"Data Source#"&amp;$B$11,"Intercompany#"&amp;$B$14,"Movement#"&amp;$B$12,"Custom1#"&amp;$B$6,"Custom2#"&amp;$B$7,"Custom3#"&amp;$B$8,"Custom4#"&amp;$B$9,"Entity#"&amp;$B84,"Account#"&amp;$J$16)),2)</f>
        <v>0</v>
      </c>
      <c r="K84" s="231">
        <f>ROUND(([2]!HsGetValue("FCC","Scenario#"&amp;$B$2,"Years#"&amp;$B$4,"Period#"&amp;$B$3,"View#"&amp;$B$10,"Consolidation#"&amp;$B$13,"Data Source#"&amp;$B$11,"Intercompany#"&amp;$B$14,"Movement#"&amp;$B$12,"Custom1#"&amp;$B$6,"Custom2#"&amp;$B$7,"Custom3#"&amp;$B$8,"Custom4#"&amp;$B$9,"Entity#"&amp;$B84,"Account#"&amp;$K$15)+[2]!HsGetValue("FCC","Scenario#"&amp;$B$2,"Years#"&amp;$B$4,"Period#"&amp;$B$3,"View#"&amp;$B$10,"Consolidation#"&amp;$B$13,"Data Source#"&amp;$B$11,"Intercompany#"&amp;$B$14,"Movement#"&amp;$B$12,"Custom1#"&amp;$B$6,"Custom2#"&amp;$B$7,"Custom3#"&amp;$B$8,"Custom4#"&amp;$B$9,"Entity#"&amp;$B84,"Account#"&amp;$K$16)+[2]!HsGetValue("FCC","Scenario#"&amp;$B$2,"Years#"&amp;$B$4,"Period#"&amp;$B$3,"View#"&amp;$B$10,"Consolidation#"&amp;$B$13,"Data Source#"&amp;$B$11,"Intercompany#"&amp;$B$14,"Movement#"&amp;$B$12,"Custom1#"&amp;$B$6,"Custom2#"&amp;$B$7,"Custom3#"&amp;$B$8,"Custom4#"&amp;$B$9,"Entity#"&amp;$B84,"Account#"&amp;$K$17)+[2]!HsGetValue("FCC","Scenario#"&amp;$B$2,"Years#"&amp;$B$4,"Period#"&amp;$B$3,"View#"&amp;$B$10,"Consolidation#"&amp;$B$13,"Data Source#"&amp;$B$11,"Intercompany#"&amp;$B$14,"Movement#"&amp;$B$12,"Custom1#"&amp;$B$6,"Custom2#"&amp;$B$7,"Custom3#"&amp;$B$8,"Custom4#"&amp;$B$9,"Entity#"&amp;$B84,"Account#"&amp;$K$18)),2)</f>
        <v>130809.96</v>
      </c>
      <c r="L84" s="231">
        <f>ROUND(([2]!HsGetValue("FCC","Scenario#"&amp;$B$2,"Years#"&amp;$B$4,"Period#"&amp;$B$3,"View#"&amp;$B$10,"Consolidation#"&amp;$B$13,"Data Source#"&amp;$B$11,"Intercompany#"&amp;$B$14,"Movement#"&amp;$B$12,"Custom1#"&amp;$B$6,"Custom2#"&amp;$B$7,"Custom3#"&amp;$B$8,"Custom4#"&amp;$B$9,"Entity#"&amp;$B84,"Account#"&amp;$L$15)+[2]!HsGetValue("FCC","Scenario#"&amp;$B$2,"Years#"&amp;$B$4,"Period#"&amp;$B$3,"View#"&amp;$B$10,"Consolidation#"&amp;$B$13,"Data Source#"&amp;$B$11,"Intercompany#"&amp;$B$14,"Movement#"&amp;$B$12,"Custom1#"&amp;$B$6,"Custom2#"&amp;$B$7,"Custom3#"&amp;$B$8,"Custom4#"&amp;$B$9,"Entity#"&amp;$B84,"Account#"&amp;$L$16)),2)</f>
        <v>0</v>
      </c>
      <c r="M84" s="231">
        <f>ROUND(([2]!HsGetValue("FCC","Scenario#"&amp;$B$2,"Years#"&amp;$B$4,"Period#"&amp;$B$3,"View#"&amp;$B$10,"Consolidation#"&amp;$B$13,"Data Source#"&amp;$B$11,"Intercompany#"&amp;$B$14,"Movement#"&amp;$B$12,"Custom1#"&amp;$B$6,"Custom2#"&amp;$B$7,"Custom3#"&amp;$B$8,"Custom4#"&amp;$B$9,"Entity#"&amp;$B84,"Account#"&amp;$M$15)+[2]!HsGetValue("FCC","Scenario#"&amp;$B$2,"Years#"&amp;$B$4,"Period#"&amp;$B$3,"View#"&amp;$B$10,"Consolidation#"&amp;$B$13,"Data Source#"&amp;$B$11,"Intercompany#"&amp;$B$14,"Movement#"&amp;$B$12,"Custom1#"&amp;$B$6,"Custom2#"&amp;$B$7,"Custom3#"&amp;$B$8,"Custom4#"&amp;$B$9,"Entity#"&amp;$B84,"Account#"&amp;$M$16)+[2]!HsGetValue("FCC","Scenario#"&amp;$B$2,"Years#"&amp;$B$4,"Period#"&amp;$B$3,"View#"&amp;$B$10,"Consolidation#"&amp;$B$13,"Data Source#"&amp;$B$11,"Intercompany#"&amp;$B$14,"Movement#"&amp;$B$12,"Custom1#"&amp;$B$6,"Custom2#"&amp;$B$7,"Custom3#"&amp;$B$8,"Custom4#"&amp;$B$9,"Entity#"&amp;$B84,"Account#"&amp;$M$17)),2)</f>
        <v>0</v>
      </c>
      <c r="N84" s="231">
        <f>ROUND(([2]!HsGetValue("FCC","Scenario#"&amp;$B$2,"Years#"&amp;$B$4,"Period#"&amp;$B$3,"View#"&amp;$B$10,"Consolidation#"&amp;$B$13,"Data Source#"&amp;$B$11,"Intercompany#"&amp;$B$14,"Movement#"&amp;$B$12,"Custom1#"&amp;$B$6,"Custom2#"&amp;$B$7,"Custom3#"&amp;$B$8,"Custom4#"&amp;$B$9,"Entity#"&amp;$B84,"Account#"&amp;$N$15)+[2]!HsGetValue("FCC","Scenario#"&amp;$B$2,"Years#"&amp;$B$4,"Period#"&amp;$B$3,"View#"&amp;$B$10,"Consolidation#"&amp;$B$13,"Data Source#"&amp;$B$11,"Intercompany#"&amp;$B$14,"Movement#"&amp;$B$12,"Custom1#"&amp;$B$6,"Custom2#"&amp;$B$7,"Custom3#"&amp;$B$8,"Custom4#"&amp;$B$9,"Entity#"&amp;$B84,"Account#"&amp;$N$16)),2)</f>
        <v>0</v>
      </c>
      <c r="O84" s="231">
        <f>ROUND(([2]!HsGetValue("FCC","Scenario#"&amp;$B$2,"Years#"&amp;$B$4,"Period#"&amp;$B$3,"View#"&amp;$B$10,"Consolidation#"&amp;$B$13,"Data Source#"&amp;$B$11,"Intercompany#"&amp;$B$14,"Movement#"&amp;$B$12,"Custom1#"&amp;$B$6,"Custom2#"&amp;$B$7,"Custom3#"&amp;$B$8,"Custom4#"&amp;$B$9,"Entity#"&amp;$B84,"Account#"&amp;$O$15)+[2]!HsGetValue("FCC","Scenario#"&amp;$B$2,"Years#"&amp;$B$4,"Period#"&amp;$B$3,"View#"&amp;$B$10,"Consolidation#"&amp;$B$13,"Data Source#"&amp;$B$11,"Intercompany#"&amp;$B$14,"Movement#"&amp;$B$12,"Custom1#"&amp;$B$6,"Custom2#"&amp;$B$7,"Custom3#"&amp;$B$8,"Custom4#"&amp;$B$9,"Entity#"&amp;$B84,"Account#"&amp;$O$16)),2)</f>
        <v>0</v>
      </c>
      <c r="P84" s="231">
        <f>ROUND(([2]!HsGetValue("FCC","Scenario#"&amp;$B$2,"Years#"&amp;$B$4,"Period#"&amp;$B$3,"View#"&amp;$B$10,"Consolidation#"&amp;$B$13,"Data Source#"&amp;$B$11,"Intercompany#"&amp;$B$14,"Movement#"&amp;$B$12,"Custom1#"&amp;$B$6,"Custom2#"&amp;$B$7,"Custom3#"&amp;$B$8,"Custom4#"&amp;$B$9,"Entity#"&amp;$B84,"Account#"&amp;$P$15)+[2]!HsGetValue("FCC","Scenario#"&amp;$B$2,"Years#"&amp;$B$4,"Period#"&amp;$B$3,"View#"&amp;$B$10,"Consolidation#"&amp;$B$13,"Data Source#"&amp;$B$11,"Intercompany#"&amp;$B$14,"Movement#"&amp;$B$12,"Custom1#"&amp;$B$6,"Custom2#"&amp;$B$7,"Custom3#"&amp;$B$8,"Custom4#"&amp;$B$9,"Entity#"&amp;$B84,"Account#"&amp;$P$16)),2)</f>
        <v>0</v>
      </c>
      <c r="Q84" s="133">
        <f>ROUND(([2]!HsGetValue("FCC","Scenario#"&amp;$B$2,"Years#"&amp;$B$4,"Period#"&amp;$B$3,"View#"&amp;$B$10,"Consolidation#"&amp;$B$13,"Data Source#"&amp;$B$11,"Intercompany#"&amp;$B$14,"Movement#"&amp;$B$12,"Custom1#"&amp;$B$6,"Custom2#"&amp;$B$7,"Custom3#"&amp;$B$8,"Custom4#"&amp;$B$9,"Entity#"&amp;$B84,"Account#"&amp;$Q$15)),2)</f>
        <v>0</v>
      </c>
      <c r="R84" s="231">
        <f>ROUND(([2]!HsGetValue("FCC","Scenario#"&amp;$B$2,"Years#"&amp;$B$4,"Period#"&amp;$B$3,"View#"&amp;$B$10,"Consolidation#"&amp;$B$13,"Data Source#"&amp;$B$11,"Intercompany#"&amp;$B$14,"Movement#"&amp;$B$12,"Custom1#"&amp;$B$6,"Custom2#"&amp;$B$7,"Custom3#"&amp;$B$8,"Custom4#"&amp;$B$9,"Entity#"&amp;$B84,"Account#"&amp;$R$15)),2)</f>
        <v>0</v>
      </c>
      <c r="S84" s="231">
        <f>ROUND(([2]!HsGetValue("FCC","Scenario#"&amp;$B$2,"Years#"&amp;$B$4,"Period#"&amp;$B$3,"View#"&amp;$B$10,"Consolidation#"&amp;$B$13,"Data Source#"&amp;$B$11,"Intercompany#"&amp;$B$14,"Movement#"&amp;$B$12,"Custom1#"&amp;$B$6,"Custom2#"&amp;$B$7,"Custom3#"&amp;$B$8,"Custom4#"&amp;$B$9,"Entity#"&amp;$B84,"Account#"&amp;$S$15)),2)</f>
        <v>0</v>
      </c>
      <c r="T84" s="231"/>
      <c r="U84" s="133">
        <f>ROUND(([2]!HsGetValue("FCC","Scenario#"&amp;$B$2,"Years#"&amp;$B$4,"Period#"&amp;$B$3,"View#"&amp;$B$10,"Consolidation#"&amp;$B$13,"Data Source#"&amp;$B$11,"Intercompany#"&amp;$B$14,"Movement#"&amp;$B$12,"Custom1#"&amp;$B$6,"Custom2#"&amp;$B$7,"Custom3#"&amp;$B$8,"Custom4#"&amp;$B$9,"Entity#"&amp;$B84,"Account#"&amp;$U$15)),2)</f>
        <v>0</v>
      </c>
      <c r="V84" s="231">
        <f>ROUND(([2]!HsGetValue("FCC","Scenario#"&amp;$B$2,"Years#"&amp;$B$4,"Period#"&amp;$B$3,"View#"&amp;$B$10,"Consolidation#"&amp;$B$13,"Data Source#"&amp;$B$11,"Intercompany#"&amp;$B$14,"Movement#"&amp;$B$12,"Custom1#"&amp;$B$6,"Custom2#"&amp;$B$7,"Custom3#"&amp;$B$8,"Custom4#"&amp;$B$9,"Entity#"&amp;$B84,"Account#"&amp;$V$15)),2)</f>
        <v>0</v>
      </c>
      <c r="W84" s="231">
        <f>ROUND(([2]!HsGetValue("FCC","Scenario#"&amp;$B$2,"Years#"&amp;$B$4,"Period#"&amp;$B$3,"View#"&amp;$B$10,"Consolidation#"&amp;$B$13,"Data Source#"&amp;$B$11,"Intercompany#"&amp;$B$14,"Movement#"&amp;$B$12,"Custom1#"&amp;$B$6,"Custom2#"&amp;$B$7,"Custom3#"&amp;$B$8,"Custom4#"&amp;$B$9,"Entity#"&amp;$B84,"Account#"&amp;$W$15)+[2]!HsGetValue("FCC","Scenario#"&amp;$B$2,"Years#"&amp;$B$4,"Period#"&amp;$B$3,"View#"&amp;$B$10,"Consolidation#"&amp;$B$13,"Data Source#"&amp;$B$11,"Intercompany#"&amp;$B$14,"Movement#"&amp;$B$12,"Custom1#"&amp;$B$6,"Custom2#"&amp;$B$7,"Custom3#"&amp;$B$8,"Custom4#"&amp;$B$9,"Entity#"&amp;$B84,"Account#"&amp;$W$16)),2)</f>
        <v>0</v>
      </c>
    </row>
    <row r="85" spans="1:23" s="41" customFormat="1" ht="15" customHeight="1">
      <c r="A85" s="240" t="s">
        <v>420</v>
      </c>
      <c r="B85" s="240" t="s">
        <v>352</v>
      </c>
      <c r="C85" s="240">
        <v>91100</v>
      </c>
      <c r="D85" s="240" t="s">
        <v>167</v>
      </c>
      <c r="E85" s="41" t="s">
        <v>168</v>
      </c>
      <c r="F85" s="229">
        <f t="shared" si="2"/>
        <v>0</v>
      </c>
      <c r="G85" s="231">
        <f>ROUND(([2]!HsGetValue("FCC","Scenario#"&amp;$B$2,"Years#"&amp;$B$4,"Period#"&amp;$B$3,"View#"&amp;$B$10,"Consolidation#"&amp;$B$13,"Data Source#"&amp;B$11,"Intercompany#"&amp;$B$14,"Movement#"&amp;$B$12,"Custom1#"&amp;$B$6,"Custom2#"&amp;$B$7,"Custom3#"&amp;$B$8,"Custom4#"&amp;$B$9,"Entity#"&amp;$B85,"Account#"&amp;$G$15)+[2]!HsGetValue("FCC","Scenario#"&amp;$B$2,"Years#"&amp;$B$4,"Period#"&amp;$B$3,"View#"&amp;$B$10,"Consolidation#"&amp;$B$13,"Data Source#"&amp;B$11,"Intercompany#"&amp;$B$14,"Movement#"&amp;$B$12,"Custom1#"&amp;$B$6,"Custom2#"&amp;$B$7,"Custom3#"&amp;$B$8,"Custom4#"&amp;$B$9,"Entity#"&amp;$B85,"Account#"&amp;$G$16)),2)</f>
        <v>0</v>
      </c>
      <c r="H85" s="231">
        <f>ROUND(([2]!HsGetValue("FCC","Scenario#"&amp;$B$2,"Years#"&amp;$B$4,"Period#"&amp;$B$3,"View#"&amp;$B$10,"Consolidation#"&amp;$B$13,"Data Source#"&amp;$B$11,"Intercompany#"&amp;$B$14,"Movement#"&amp;$B$12,"Custom1#"&amp;$B$6,"Custom2#"&amp;$B$7,"Custom3#"&amp;$B$8,"Custom4#"&amp;$B$9,"Entity#"&amp;$B85,"Account#"&amp;$H$15)+[2]!HsGetValue("FCC","Scenario#"&amp;$B$2,"Years#"&amp;$B$4,"Period#"&amp;$B$3,"View#"&amp;$B$10,"Consolidation#"&amp;$B$13,"Data Source#"&amp;$B$11,"Intercompany#"&amp;$B$14,"Movement#"&amp;$B$12,"Custom1#"&amp;$B$6,"Custom2#"&amp;$B$7,"Custom3#"&amp;$B$8,"Custom4#"&amp;$B$9,"Entity#"&amp;$B85,"Account#"&amp;$H$16)),2)</f>
        <v>0</v>
      </c>
      <c r="I85" s="133">
        <f>ROUND(([2]!HsGetValue("FCC","Scenario#"&amp;$B$2,"Years#"&amp;$B$4,"Period#"&amp;$B$3,"View#"&amp;$B$10,"Consolidation#"&amp;$B$13,"Data Source#"&amp;$B$11,"Intercompany#"&amp;$B$14,"Movement#"&amp;$B$12,"Custom1#"&amp;$B$6,"Custom2#"&amp;$B$7,"Custom3#"&amp;$B$8,"Custom4#"&amp;$B$9,"Entity#"&amp;$B85,"Account#"&amp;$I$15)+[2]!HsGetValue("FCC","Scenario#"&amp;$B$2,"Years#"&amp;$B$4,"Period#"&amp;$B$3,"View#"&amp;$B$10,"Consolidation#"&amp;$B$13,"Data Source#"&amp;$B$11,"Intercompany#"&amp;$B$14,"Movement#"&amp;$B$12,"Custom1#"&amp;$B$6,"Custom2#"&amp;$B$7,"Custom3#"&amp;$B$8,"Custom4#"&amp;$B$9,"Entity#"&amp;$B85,"Account#"&amp;$I$16)+[2]!HsGetValue("FCC","Scenario#"&amp;$B$2,"Years#"&amp;$B$4,"Period#"&amp;$B$3,"View#"&amp;$B$10,"Consolidation#"&amp;$B$13,"Data Source#"&amp;$B$11,"Intercompany#"&amp;$B$14,"Movement#"&amp;$B$12,"Custom1#"&amp;$B$6,"Custom2#"&amp;$B$7,"Custom3#"&amp;$B$8,"Custom4#"&amp;$B$9,"Entity#"&amp;$B85,"Account#"&amp;$I$17)),2)</f>
        <v>0</v>
      </c>
      <c r="J85" s="234">
        <f>ROUND(([2]!HsGetValue("FCC","Scenario#"&amp;$B$2,"Years#"&amp;$B$4,"Period#"&amp;$B$3,"View#"&amp;$B$10,"Consolidation#"&amp;$B$13,"Data Source#"&amp;$B$11,"Intercompany#"&amp;$B$14,"Movement#"&amp;$B$12,"Custom1#"&amp;$B$6,"Custom2#"&amp;$B$7,"Custom3#"&amp;$B$8,"Custom4#"&amp;$B$9,"Entity#"&amp;$B85,"Account#"&amp;$J$15)+[2]!HsGetValue("FCC","Scenario#"&amp;$B$2,"Years#"&amp;$B$4,"Period#"&amp;$B$3,"View#"&amp;$B$10,"Consolidation#"&amp;$B$13,"Data Source#"&amp;$B$11,"Intercompany#"&amp;$B$14,"Movement#"&amp;$B$12,"Custom1#"&amp;$B$6,"Custom2#"&amp;$B$7,"Custom3#"&amp;$B$8,"Custom4#"&amp;$B$9,"Entity#"&amp;$B85,"Account#"&amp;$J$16)),2)</f>
        <v>0</v>
      </c>
      <c r="K85" s="231">
        <f>ROUND(([2]!HsGetValue("FCC","Scenario#"&amp;$B$2,"Years#"&amp;$B$4,"Period#"&amp;$B$3,"View#"&amp;$B$10,"Consolidation#"&amp;$B$13,"Data Source#"&amp;$B$11,"Intercompany#"&amp;$B$14,"Movement#"&amp;$B$12,"Custom1#"&amp;$B$6,"Custom2#"&amp;$B$7,"Custom3#"&amp;$B$8,"Custom4#"&amp;$B$9,"Entity#"&amp;$B85,"Account#"&amp;$K$15)+[2]!HsGetValue("FCC","Scenario#"&amp;$B$2,"Years#"&amp;$B$4,"Period#"&amp;$B$3,"View#"&amp;$B$10,"Consolidation#"&amp;$B$13,"Data Source#"&amp;$B$11,"Intercompany#"&amp;$B$14,"Movement#"&amp;$B$12,"Custom1#"&amp;$B$6,"Custom2#"&amp;$B$7,"Custom3#"&amp;$B$8,"Custom4#"&amp;$B$9,"Entity#"&amp;$B85,"Account#"&amp;$K$16)+[2]!HsGetValue("FCC","Scenario#"&amp;$B$2,"Years#"&amp;$B$4,"Period#"&amp;$B$3,"View#"&amp;$B$10,"Consolidation#"&amp;$B$13,"Data Source#"&amp;$B$11,"Intercompany#"&amp;$B$14,"Movement#"&amp;$B$12,"Custom1#"&amp;$B$6,"Custom2#"&amp;$B$7,"Custom3#"&amp;$B$8,"Custom4#"&amp;$B$9,"Entity#"&amp;$B85,"Account#"&amp;$K$17)+[2]!HsGetValue("FCC","Scenario#"&amp;$B$2,"Years#"&amp;$B$4,"Period#"&amp;$B$3,"View#"&amp;$B$10,"Consolidation#"&amp;$B$13,"Data Source#"&amp;$B$11,"Intercompany#"&amp;$B$14,"Movement#"&amp;$B$12,"Custom1#"&amp;$B$6,"Custom2#"&amp;$B$7,"Custom3#"&amp;$B$8,"Custom4#"&amp;$B$9,"Entity#"&amp;$B85,"Account#"&amp;$K$18)),2)</f>
        <v>0</v>
      </c>
      <c r="L85" s="231">
        <f>ROUND(([2]!HsGetValue("FCC","Scenario#"&amp;$B$2,"Years#"&amp;$B$4,"Period#"&amp;$B$3,"View#"&amp;$B$10,"Consolidation#"&amp;$B$13,"Data Source#"&amp;$B$11,"Intercompany#"&amp;$B$14,"Movement#"&amp;$B$12,"Custom1#"&amp;$B$6,"Custom2#"&amp;$B$7,"Custom3#"&amp;$B$8,"Custom4#"&amp;$B$9,"Entity#"&amp;$B85,"Account#"&amp;$L$15)+[2]!HsGetValue("FCC","Scenario#"&amp;$B$2,"Years#"&amp;$B$4,"Period#"&amp;$B$3,"View#"&amp;$B$10,"Consolidation#"&amp;$B$13,"Data Source#"&amp;$B$11,"Intercompany#"&amp;$B$14,"Movement#"&amp;$B$12,"Custom1#"&amp;$B$6,"Custom2#"&amp;$B$7,"Custom3#"&amp;$B$8,"Custom4#"&amp;$B$9,"Entity#"&amp;$B85,"Account#"&amp;$L$16)),2)</f>
        <v>0</v>
      </c>
      <c r="M85" s="231">
        <f>ROUND(([2]!HsGetValue("FCC","Scenario#"&amp;$B$2,"Years#"&amp;$B$4,"Period#"&amp;$B$3,"View#"&amp;$B$10,"Consolidation#"&amp;$B$13,"Data Source#"&amp;$B$11,"Intercompany#"&amp;$B$14,"Movement#"&amp;$B$12,"Custom1#"&amp;$B$6,"Custom2#"&amp;$B$7,"Custom3#"&amp;$B$8,"Custom4#"&amp;$B$9,"Entity#"&amp;$B85,"Account#"&amp;$M$15)+[2]!HsGetValue("FCC","Scenario#"&amp;$B$2,"Years#"&amp;$B$4,"Period#"&amp;$B$3,"View#"&amp;$B$10,"Consolidation#"&amp;$B$13,"Data Source#"&amp;$B$11,"Intercompany#"&amp;$B$14,"Movement#"&amp;$B$12,"Custom1#"&amp;$B$6,"Custom2#"&amp;$B$7,"Custom3#"&amp;$B$8,"Custom4#"&amp;$B$9,"Entity#"&amp;$B85,"Account#"&amp;$M$16)+[2]!HsGetValue("FCC","Scenario#"&amp;$B$2,"Years#"&amp;$B$4,"Period#"&amp;$B$3,"View#"&amp;$B$10,"Consolidation#"&amp;$B$13,"Data Source#"&amp;$B$11,"Intercompany#"&amp;$B$14,"Movement#"&amp;$B$12,"Custom1#"&amp;$B$6,"Custom2#"&amp;$B$7,"Custom3#"&amp;$B$8,"Custom4#"&amp;$B$9,"Entity#"&amp;$B85,"Account#"&amp;$M$17)),2)</f>
        <v>0</v>
      </c>
      <c r="N85" s="231">
        <f>ROUND(([2]!HsGetValue("FCC","Scenario#"&amp;$B$2,"Years#"&amp;$B$4,"Period#"&amp;$B$3,"View#"&amp;$B$10,"Consolidation#"&amp;$B$13,"Data Source#"&amp;$B$11,"Intercompany#"&amp;$B$14,"Movement#"&amp;$B$12,"Custom1#"&amp;$B$6,"Custom2#"&amp;$B$7,"Custom3#"&amp;$B$8,"Custom4#"&amp;$B$9,"Entity#"&amp;$B85,"Account#"&amp;$N$15)+[2]!HsGetValue("FCC","Scenario#"&amp;$B$2,"Years#"&amp;$B$4,"Period#"&amp;$B$3,"View#"&amp;$B$10,"Consolidation#"&amp;$B$13,"Data Source#"&amp;$B$11,"Intercompany#"&amp;$B$14,"Movement#"&amp;$B$12,"Custom1#"&amp;$B$6,"Custom2#"&amp;$B$7,"Custom3#"&amp;$B$8,"Custom4#"&amp;$B$9,"Entity#"&amp;$B85,"Account#"&amp;$N$16)),2)</f>
        <v>0</v>
      </c>
      <c r="O85" s="231">
        <f>ROUND(([2]!HsGetValue("FCC","Scenario#"&amp;$B$2,"Years#"&amp;$B$4,"Period#"&amp;$B$3,"View#"&amp;$B$10,"Consolidation#"&amp;$B$13,"Data Source#"&amp;$B$11,"Intercompany#"&amp;$B$14,"Movement#"&amp;$B$12,"Custom1#"&amp;$B$6,"Custom2#"&amp;$B$7,"Custom3#"&amp;$B$8,"Custom4#"&amp;$B$9,"Entity#"&amp;$B85,"Account#"&amp;$O$15)+[2]!HsGetValue("FCC","Scenario#"&amp;$B$2,"Years#"&amp;$B$4,"Period#"&amp;$B$3,"View#"&amp;$B$10,"Consolidation#"&amp;$B$13,"Data Source#"&amp;$B$11,"Intercompany#"&amp;$B$14,"Movement#"&amp;$B$12,"Custom1#"&amp;$B$6,"Custom2#"&amp;$B$7,"Custom3#"&amp;$B$8,"Custom4#"&amp;$B$9,"Entity#"&amp;$B85,"Account#"&amp;$O$16)),2)</f>
        <v>0</v>
      </c>
      <c r="P85" s="231">
        <f>ROUND(([2]!HsGetValue("FCC","Scenario#"&amp;$B$2,"Years#"&amp;$B$4,"Period#"&amp;$B$3,"View#"&amp;$B$10,"Consolidation#"&amp;$B$13,"Data Source#"&amp;$B$11,"Intercompany#"&amp;$B$14,"Movement#"&amp;$B$12,"Custom1#"&amp;$B$6,"Custom2#"&amp;$B$7,"Custom3#"&amp;$B$8,"Custom4#"&amp;$B$9,"Entity#"&amp;$B85,"Account#"&amp;$P$15)+[2]!HsGetValue("FCC","Scenario#"&amp;$B$2,"Years#"&amp;$B$4,"Period#"&amp;$B$3,"View#"&amp;$B$10,"Consolidation#"&amp;$B$13,"Data Source#"&amp;$B$11,"Intercompany#"&amp;$B$14,"Movement#"&amp;$B$12,"Custom1#"&amp;$B$6,"Custom2#"&amp;$B$7,"Custom3#"&amp;$B$8,"Custom4#"&amp;$B$9,"Entity#"&amp;$B85,"Account#"&amp;$P$16)),2)</f>
        <v>0</v>
      </c>
      <c r="Q85" s="133">
        <f>ROUND(([2]!HsGetValue("FCC","Scenario#"&amp;$B$2,"Years#"&amp;$B$4,"Period#"&amp;$B$3,"View#"&amp;$B$10,"Consolidation#"&amp;$B$13,"Data Source#"&amp;$B$11,"Intercompany#"&amp;$B$14,"Movement#"&amp;$B$12,"Custom1#"&amp;$B$6,"Custom2#"&amp;$B$7,"Custom3#"&amp;$B$8,"Custom4#"&amp;$B$9,"Entity#"&amp;$B85,"Account#"&amp;$Q$15)),2)</f>
        <v>0</v>
      </c>
      <c r="R85" s="231">
        <f>ROUND(([2]!HsGetValue("FCC","Scenario#"&amp;$B$2,"Years#"&amp;$B$4,"Period#"&amp;$B$3,"View#"&amp;$B$10,"Consolidation#"&amp;$B$13,"Data Source#"&amp;$B$11,"Intercompany#"&amp;$B$14,"Movement#"&amp;$B$12,"Custom1#"&amp;$B$6,"Custom2#"&amp;$B$7,"Custom3#"&amp;$B$8,"Custom4#"&amp;$B$9,"Entity#"&amp;$B85,"Account#"&amp;$R$15)),2)</f>
        <v>0</v>
      </c>
      <c r="S85" s="231">
        <f>ROUND(([2]!HsGetValue("FCC","Scenario#"&amp;$B$2,"Years#"&amp;$B$4,"Period#"&amp;$B$3,"View#"&amp;$B$10,"Consolidation#"&amp;$B$13,"Data Source#"&amp;$B$11,"Intercompany#"&amp;$B$14,"Movement#"&amp;$B$12,"Custom1#"&amp;$B$6,"Custom2#"&amp;$B$7,"Custom3#"&amp;$B$8,"Custom4#"&amp;$B$9,"Entity#"&amp;$B85,"Account#"&amp;$S$15)),2)</f>
        <v>0</v>
      </c>
      <c r="T85" s="231"/>
      <c r="U85" s="133">
        <f>ROUND(([2]!HsGetValue("FCC","Scenario#"&amp;$B$2,"Years#"&amp;$B$4,"Period#"&amp;$B$3,"View#"&amp;$B$10,"Consolidation#"&amp;$B$13,"Data Source#"&amp;$B$11,"Intercompany#"&amp;$B$14,"Movement#"&amp;$B$12,"Custom1#"&amp;$B$6,"Custom2#"&amp;$B$7,"Custom3#"&amp;$B$8,"Custom4#"&amp;$B$9,"Entity#"&amp;$B85,"Account#"&amp;$U$15)),2)</f>
        <v>0</v>
      </c>
      <c r="V85" s="231">
        <f>ROUND(([2]!HsGetValue("FCC","Scenario#"&amp;$B$2,"Years#"&amp;$B$4,"Period#"&amp;$B$3,"View#"&amp;$B$10,"Consolidation#"&amp;$B$13,"Data Source#"&amp;$B$11,"Intercompany#"&amp;$B$14,"Movement#"&amp;$B$12,"Custom1#"&amp;$B$6,"Custom2#"&amp;$B$7,"Custom3#"&amp;$B$8,"Custom4#"&amp;$B$9,"Entity#"&amp;$B85,"Account#"&amp;$V$15)),2)</f>
        <v>0</v>
      </c>
      <c r="W85" s="231">
        <f>ROUND(([2]!HsGetValue("FCC","Scenario#"&amp;$B$2,"Years#"&amp;$B$4,"Period#"&amp;$B$3,"View#"&amp;$B$10,"Consolidation#"&amp;$B$13,"Data Source#"&amp;$B$11,"Intercompany#"&amp;$B$14,"Movement#"&amp;$B$12,"Custom1#"&amp;$B$6,"Custom2#"&amp;$B$7,"Custom3#"&amp;$B$8,"Custom4#"&amp;$B$9,"Entity#"&amp;$B85,"Account#"&amp;$W$15)+[2]!HsGetValue("FCC","Scenario#"&amp;$B$2,"Years#"&amp;$B$4,"Period#"&amp;$B$3,"View#"&amp;$B$10,"Consolidation#"&amp;$B$13,"Data Source#"&amp;$B$11,"Intercompany#"&amp;$B$14,"Movement#"&amp;$B$12,"Custom1#"&amp;$B$6,"Custom2#"&amp;$B$7,"Custom3#"&amp;$B$8,"Custom4#"&amp;$B$9,"Entity#"&amp;$B85,"Account#"&amp;$W$16)),2)</f>
        <v>0</v>
      </c>
    </row>
    <row r="86" spans="1:23" s="41" customFormat="1" ht="15" customHeight="1">
      <c r="A86" s="240" t="s">
        <v>420</v>
      </c>
      <c r="B86" s="240" t="s">
        <v>353</v>
      </c>
      <c r="C86" s="240">
        <v>91200</v>
      </c>
      <c r="D86" s="240" t="s">
        <v>167</v>
      </c>
      <c r="E86" s="41" t="s">
        <v>110</v>
      </c>
      <c r="F86" s="229">
        <f t="shared" si="2"/>
        <v>0</v>
      </c>
      <c r="G86" s="231">
        <f>ROUND(([2]!HsGetValue("FCC","Scenario#"&amp;$B$2,"Years#"&amp;$B$4,"Period#"&amp;$B$3,"View#"&amp;$B$10,"Consolidation#"&amp;$B$13,"Data Source#"&amp;B$11,"Intercompany#"&amp;$B$14,"Movement#"&amp;$B$12,"Custom1#"&amp;$B$6,"Custom2#"&amp;$B$7,"Custom3#"&amp;$B$8,"Custom4#"&amp;$B$9,"Entity#"&amp;$B86,"Account#"&amp;$G$15)+[2]!HsGetValue("FCC","Scenario#"&amp;$B$2,"Years#"&amp;$B$4,"Period#"&amp;$B$3,"View#"&amp;$B$10,"Consolidation#"&amp;$B$13,"Data Source#"&amp;B$11,"Intercompany#"&amp;$B$14,"Movement#"&amp;$B$12,"Custom1#"&amp;$B$6,"Custom2#"&amp;$B$7,"Custom3#"&amp;$B$8,"Custom4#"&amp;$B$9,"Entity#"&amp;$B86,"Account#"&amp;$G$16)),2)</f>
        <v>0</v>
      </c>
      <c r="H86" s="231">
        <f>ROUND(([2]!HsGetValue("FCC","Scenario#"&amp;$B$2,"Years#"&amp;$B$4,"Period#"&amp;$B$3,"View#"&amp;$B$10,"Consolidation#"&amp;$B$13,"Data Source#"&amp;$B$11,"Intercompany#"&amp;$B$14,"Movement#"&amp;$B$12,"Custom1#"&amp;$B$6,"Custom2#"&amp;$B$7,"Custom3#"&amp;$B$8,"Custom4#"&amp;$B$9,"Entity#"&amp;$B86,"Account#"&amp;$H$15)+[2]!HsGetValue("FCC","Scenario#"&amp;$B$2,"Years#"&amp;$B$4,"Period#"&amp;$B$3,"View#"&amp;$B$10,"Consolidation#"&amp;$B$13,"Data Source#"&amp;$B$11,"Intercompany#"&amp;$B$14,"Movement#"&amp;$B$12,"Custom1#"&amp;$B$6,"Custom2#"&amp;$B$7,"Custom3#"&amp;$B$8,"Custom4#"&amp;$B$9,"Entity#"&amp;$B86,"Account#"&amp;$H$16)),2)</f>
        <v>0</v>
      </c>
      <c r="I86" s="133">
        <f>ROUND(([2]!HsGetValue("FCC","Scenario#"&amp;$B$2,"Years#"&amp;$B$4,"Period#"&amp;$B$3,"View#"&amp;$B$10,"Consolidation#"&amp;$B$13,"Data Source#"&amp;$B$11,"Intercompany#"&amp;$B$14,"Movement#"&amp;$B$12,"Custom1#"&amp;$B$6,"Custom2#"&amp;$B$7,"Custom3#"&amp;$B$8,"Custom4#"&amp;$B$9,"Entity#"&amp;$B86,"Account#"&amp;$I$15)+[2]!HsGetValue("FCC","Scenario#"&amp;$B$2,"Years#"&amp;$B$4,"Period#"&amp;$B$3,"View#"&amp;$B$10,"Consolidation#"&amp;$B$13,"Data Source#"&amp;$B$11,"Intercompany#"&amp;$B$14,"Movement#"&amp;$B$12,"Custom1#"&amp;$B$6,"Custom2#"&amp;$B$7,"Custom3#"&amp;$B$8,"Custom4#"&amp;$B$9,"Entity#"&amp;$B86,"Account#"&amp;$I$16)+[2]!HsGetValue("FCC","Scenario#"&amp;$B$2,"Years#"&amp;$B$4,"Period#"&amp;$B$3,"View#"&amp;$B$10,"Consolidation#"&amp;$B$13,"Data Source#"&amp;$B$11,"Intercompany#"&amp;$B$14,"Movement#"&amp;$B$12,"Custom1#"&amp;$B$6,"Custom2#"&amp;$B$7,"Custom3#"&amp;$B$8,"Custom4#"&amp;$B$9,"Entity#"&amp;$B86,"Account#"&amp;$I$17)),2)</f>
        <v>0</v>
      </c>
      <c r="J86" s="234">
        <f>ROUND(([2]!HsGetValue("FCC","Scenario#"&amp;$B$2,"Years#"&amp;$B$4,"Period#"&amp;$B$3,"View#"&amp;$B$10,"Consolidation#"&amp;$B$13,"Data Source#"&amp;$B$11,"Intercompany#"&amp;$B$14,"Movement#"&amp;$B$12,"Custom1#"&amp;$B$6,"Custom2#"&amp;$B$7,"Custom3#"&amp;$B$8,"Custom4#"&amp;$B$9,"Entity#"&amp;$B86,"Account#"&amp;$J$15)+[2]!HsGetValue("FCC","Scenario#"&amp;$B$2,"Years#"&amp;$B$4,"Period#"&amp;$B$3,"View#"&amp;$B$10,"Consolidation#"&amp;$B$13,"Data Source#"&amp;$B$11,"Intercompany#"&amp;$B$14,"Movement#"&amp;$B$12,"Custom1#"&amp;$B$6,"Custom2#"&amp;$B$7,"Custom3#"&amp;$B$8,"Custom4#"&amp;$B$9,"Entity#"&amp;$B86,"Account#"&amp;$J$16)),2)</f>
        <v>0</v>
      </c>
      <c r="K86" s="231">
        <f>ROUND(([2]!HsGetValue("FCC","Scenario#"&amp;$B$2,"Years#"&amp;$B$4,"Period#"&amp;$B$3,"View#"&amp;$B$10,"Consolidation#"&amp;$B$13,"Data Source#"&amp;$B$11,"Intercompany#"&amp;$B$14,"Movement#"&amp;$B$12,"Custom1#"&amp;$B$6,"Custom2#"&amp;$B$7,"Custom3#"&amp;$B$8,"Custom4#"&amp;$B$9,"Entity#"&amp;$B86,"Account#"&amp;$K$15)+[2]!HsGetValue("FCC","Scenario#"&amp;$B$2,"Years#"&amp;$B$4,"Period#"&amp;$B$3,"View#"&amp;$B$10,"Consolidation#"&amp;$B$13,"Data Source#"&amp;$B$11,"Intercompany#"&amp;$B$14,"Movement#"&amp;$B$12,"Custom1#"&amp;$B$6,"Custom2#"&amp;$B$7,"Custom3#"&amp;$B$8,"Custom4#"&amp;$B$9,"Entity#"&amp;$B86,"Account#"&amp;$K$16)+[2]!HsGetValue("FCC","Scenario#"&amp;$B$2,"Years#"&amp;$B$4,"Period#"&amp;$B$3,"View#"&amp;$B$10,"Consolidation#"&amp;$B$13,"Data Source#"&amp;$B$11,"Intercompany#"&amp;$B$14,"Movement#"&amp;$B$12,"Custom1#"&amp;$B$6,"Custom2#"&amp;$B$7,"Custom3#"&amp;$B$8,"Custom4#"&amp;$B$9,"Entity#"&amp;$B86,"Account#"&amp;$K$17)+[2]!HsGetValue("FCC","Scenario#"&amp;$B$2,"Years#"&amp;$B$4,"Period#"&amp;$B$3,"View#"&amp;$B$10,"Consolidation#"&amp;$B$13,"Data Source#"&amp;$B$11,"Intercompany#"&amp;$B$14,"Movement#"&amp;$B$12,"Custom1#"&amp;$B$6,"Custom2#"&amp;$B$7,"Custom3#"&amp;$B$8,"Custom4#"&amp;$B$9,"Entity#"&amp;$B86,"Account#"&amp;$K$18)),2)</f>
        <v>0</v>
      </c>
      <c r="L86" s="231">
        <f>ROUND(([2]!HsGetValue("FCC","Scenario#"&amp;$B$2,"Years#"&amp;$B$4,"Period#"&amp;$B$3,"View#"&amp;$B$10,"Consolidation#"&amp;$B$13,"Data Source#"&amp;$B$11,"Intercompany#"&amp;$B$14,"Movement#"&amp;$B$12,"Custom1#"&amp;$B$6,"Custom2#"&amp;$B$7,"Custom3#"&amp;$B$8,"Custom4#"&amp;$B$9,"Entity#"&amp;$B86,"Account#"&amp;$L$15)+[2]!HsGetValue("FCC","Scenario#"&amp;$B$2,"Years#"&amp;$B$4,"Period#"&amp;$B$3,"View#"&amp;$B$10,"Consolidation#"&amp;$B$13,"Data Source#"&amp;$B$11,"Intercompany#"&amp;$B$14,"Movement#"&amp;$B$12,"Custom1#"&amp;$B$6,"Custom2#"&amp;$B$7,"Custom3#"&amp;$B$8,"Custom4#"&amp;$B$9,"Entity#"&amp;$B86,"Account#"&amp;$L$16)),2)</f>
        <v>0</v>
      </c>
      <c r="M86" s="231">
        <f>ROUND(([2]!HsGetValue("FCC","Scenario#"&amp;$B$2,"Years#"&amp;$B$4,"Period#"&amp;$B$3,"View#"&amp;$B$10,"Consolidation#"&amp;$B$13,"Data Source#"&amp;$B$11,"Intercompany#"&amp;$B$14,"Movement#"&amp;$B$12,"Custom1#"&amp;$B$6,"Custom2#"&amp;$B$7,"Custom3#"&amp;$B$8,"Custom4#"&amp;$B$9,"Entity#"&amp;$B86,"Account#"&amp;$M$15)+[2]!HsGetValue("FCC","Scenario#"&amp;$B$2,"Years#"&amp;$B$4,"Period#"&amp;$B$3,"View#"&amp;$B$10,"Consolidation#"&amp;$B$13,"Data Source#"&amp;$B$11,"Intercompany#"&amp;$B$14,"Movement#"&amp;$B$12,"Custom1#"&amp;$B$6,"Custom2#"&amp;$B$7,"Custom3#"&amp;$B$8,"Custom4#"&amp;$B$9,"Entity#"&amp;$B86,"Account#"&amp;$M$16)+[2]!HsGetValue("FCC","Scenario#"&amp;$B$2,"Years#"&amp;$B$4,"Period#"&amp;$B$3,"View#"&amp;$B$10,"Consolidation#"&amp;$B$13,"Data Source#"&amp;$B$11,"Intercompany#"&amp;$B$14,"Movement#"&amp;$B$12,"Custom1#"&amp;$B$6,"Custom2#"&amp;$B$7,"Custom3#"&amp;$B$8,"Custom4#"&amp;$B$9,"Entity#"&amp;$B86,"Account#"&amp;$M$17)),2)</f>
        <v>0</v>
      </c>
      <c r="N86" s="231">
        <f>ROUND(([2]!HsGetValue("FCC","Scenario#"&amp;$B$2,"Years#"&amp;$B$4,"Period#"&amp;$B$3,"View#"&amp;$B$10,"Consolidation#"&amp;$B$13,"Data Source#"&amp;$B$11,"Intercompany#"&amp;$B$14,"Movement#"&amp;$B$12,"Custom1#"&amp;$B$6,"Custom2#"&amp;$B$7,"Custom3#"&amp;$B$8,"Custom4#"&amp;$B$9,"Entity#"&amp;$B86,"Account#"&amp;$N$15)+[2]!HsGetValue("FCC","Scenario#"&amp;$B$2,"Years#"&amp;$B$4,"Period#"&amp;$B$3,"View#"&amp;$B$10,"Consolidation#"&amp;$B$13,"Data Source#"&amp;$B$11,"Intercompany#"&amp;$B$14,"Movement#"&amp;$B$12,"Custom1#"&amp;$B$6,"Custom2#"&amp;$B$7,"Custom3#"&amp;$B$8,"Custom4#"&amp;$B$9,"Entity#"&amp;$B86,"Account#"&amp;$N$16)),2)</f>
        <v>0</v>
      </c>
      <c r="O86" s="231">
        <f>ROUND(([2]!HsGetValue("FCC","Scenario#"&amp;$B$2,"Years#"&amp;$B$4,"Period#"&amp;$B$3,"View#"&amp;$B$10,"Consolidation#"&amp;$B$13,"Data Source#"&amp;$B$11,"Intercompany#"&amp;$B$14,"Movement#"&amp;$B$12,"Custom1#"&amp;$B$6,"Custom2#"&amp;$B$7,"Custom3#"&amp;$B$8,"Custom4#"&amp;$B$9,"Entity#"&amp;$B86,"Account#"&amp;$O$15)+[2]!HsGetValue("FCC","Scenario#"&amp;$B$2,"Years#"&amp;$B$4,"Period#"&amp;$B$3,"View#"&amp;$B$10,"Consolidation#"&amp;$B$13,"Data Source#"&amp;$B$11,"Intercompany#"&amp;$B$14,"Movement#"&amp;$B$12,"Custom1#"&amp;$B$6,"Custom2#"&amp;$B$7,"Custom3#"&amp;$B$8,"Custom4#"&amp;$B$9,"Entity#"&amp;$B86,"Account#"&amp;$O$16)),2)</f>
        <v>0</v>
      </c>
      <c r="P86" s="231">
        <f>ROUND(([2]!HsGetValue("FCC","Scenario#"&amp;$B$2,"Years#"&amp;$B$4,"Period#"&amp;$B$3,"View#"&amp;$B$10,"Consolidation#"&amp;$B$13,"Data Source#"&amp;$B$11,"Intercompany#"&amp;$B$14,"Movement#"&amp;$B$12,"Custom1#"&amp;$B$6,"Custom2#"&amp;$B$7,"Custom3#"&amp;$B$8,"Custom4#"&amp;$B$9,"Entity#"&amp;$B86,"Account#"&amp;$P$15)+[2]!HsGetValue("FCC","Scenario#"&amp;$B$2,"Years#"&amp;$B$4,"Period#"&amp;$B$3,"View#"&amp;$B$10,"Consolidation#"&amp;$B$13,"Data Source#"&amp;$B$11,"Intercompany#"&amp;$B$14,"Movement#"&amp;$B$12,"Custom1#"&amp;$B$6,"Custom2#"&amp;$B$7,"Custom3#"&amp;$B$8,"Custom4#"&amp;$B$9,"Entity#"&amp;$B86,"Account#"&amp;$P$16)),2)</f>
        <v>0</v>
      </c>
      <c r="Q86" s="133">
        <f>ROUND(([2]!HsGetValue("FCC","Scenario#"&amp;$B$2,"Years#"&amp;$B$4,"Period#"&amp;$B$3,"View#"&amp;$B$10,"Consolidation#"&amp;$B$13,"Data Source#"&amp;$B$11,"Intercompany#"&amp;$B$14,"Movement#"&amp;$B$12,"Custom1#"&amp;$B$6,"Custom2#"&amp;$B$7,"Custom3#"&amp;$B$8,"Custom4#"&amp;$B$9,"Entity#"&amp;$B86,"Account#"&amp;$Q$15)),2)</f>
        <v>0</v>
      </c>
      <c r="R86" s="231">
        <f>ROUND(([2]!HsGetValue("FCC","Scenario#"&amp;$B$2,"Years#"&amp;$B$4,"Period#"&amp;$B$3,"View#"&amp;$B$10,"Consolidation#"&amp;$B$13,"Data Source#"&amp;$B$11,"Intercompany#"&amp;$B$14,"Movement#"&amp;$B$12,"Custom1#"&amp;$B$6,"Custom2#"&amp;$B$7,"Custom3#"&amp;$B$8,"Custom4#"&amp;$B$9,"Entity#"&amp;$B86,"Account#"&amp;$R$15)),2)</f>
        <v>0</v>
      </c>
      <c r="S86" s="231">
        <f>ROUND(([2]!HsGetValue("FCC","Scenario#"&amp;$B$2,"Years#"&amp;$B$4,"Period#"&amp;$B$3,"View#"&amp;$B$10,"Consolidation#"&amp;$B$13,"Data Source#"&amp;$B$11,"Intercompany#"&amp;$B$14,"Movement#"&amp;$B$12,"Custom1#"&amp;$B$6,"Custom2#"&amp;$B$7,"Custom3#"&amp;$B$8,"Custom4#"&amp;$B$9,"Entity#"&amp;$B86,"Account#"&amp;$S$15)),2)</f>
        <v>0</v>
      </c>
      <c r="T86" s="231"/>
      <c r="U86" s="133">
        <f>ROUND(([2]!HsGetValue("FCC","Scenario#"&amp;$B$2,"Years#"&amp;$B$4,"Period#"&amp;$B$3,"View#"&amp;$B$10,"Consolidation#"&amp;$B$13,"Data Source#"&amp;$B$11,"Intercompany#"&amp;$B$14,"Movement#"&amp;$B$12,"Custom1#"&amp;$B$6,"Custom2#"&amp;$B$7,"Custom3#"&amp;$B$8,"Custom4#"&amp;$B$9,"Entity#"&amp;$B86,"Account#"&amp;$U$15)),2)</f>
        <v>0</v>
      </c>
      <c r="V86" s="231">
        <f>ROUND(([2]!HsGetValue("FCC","Scenario#"&amp;$B$2,"Years#"&amp;$B$4,"Period#"&amp;$B$3,"View#"&amp;$B$10,"Consolidation#"&amp;$B$13,"Data Source#"&amp;$B$11,"Intercompany#"&amp;$B$14,"Movement#"&amp;$B$12,"Custom1#"&amp;$B$6,"Custom2#"&amp;$B$7,"Custom3#"&amp;$B$8,"Custom4#"&amp;$B$9,"Entity#"&amp;$B86,"Account#"&amp;$V$15)),2)</f>
        <v>0</v>
      </c>
      <c r="W86" s="231">
        <f>ROUND(([2]!HsGetValue("FCC","Scenario#"&amp;$B$2,"Years#"&amp;$B$4,"Period#"&amp;$B$3,"View#"&amp;$B$10,"Consolidation#"&amp;$B$13,"Data Source#"&amp;$B$11,"Intercompany#"&amp;$B$14,"Movement#"&amp;$B$12,"Custom1#"&amp;$B$6,"Custom2#"&amp;$B$7,"Custom3#"&amp;$B$8,"Custom4#"&amp;$B$9,"Entity#"&amp;$B86,"Account#"&amp;$W$15)+[2]!HsGetValue("FCC","Scenario#"&amp;$B$2,"Years#"&amp;$B$4,"Period#"&amp;$B$3,"View#"&amp;$B$10,"Consolidation#"&amp;$B$13,"Data Source#"&amp;$B$11,"Intercompany#"&amp;$B$14,"Movement#"&amp;$B$12,"Custom1#"&amp;$B$6,"Custom2#"&amp;$B$7,"Custom3#"&amp;$B$8,"Custom4#"&amp;$B$9,"Entity#"&amp;$B86,"Account#"&amp;$W$16)),2)</f>
        <v>0</v>
      </c>
    </row>
    <row r="87" spans="1:23" s="41" customFormat="1" ht="15" customHeight="1">
      <c r="A87" s="240" t="s">
        <v>420</v>
      </c>
      <c r="B87" s="240" t="s">
        <v>354</v>
      </c>
      <c r="C87" s="240">
        <v>91300</v>
      </c>
      <c r="D87" s="240" t="s">
        <v>167</v>
      </c>
      <c r="E87" s="41" t="s">
        <v>111</v>
      </c>
      <c r="F87" s="229">
        <f t="shared" si="2"/>
        <v>12547533.57</v>
      </c>
      <c r="G87" s="231">
        <f>ROUND(([2]!HsGetValue("FCC","Scenario#"&amp;$B$2,"Years#"&amp;$B$4,"Period#"&amp;$B$3,"View#"&amp;$B$10,"Consolidation#"&amp;$B$13,"Data Source#"&amp;B$11,"Intercompany#"&amp;$B$14,"Movement#"&amp;$B$12,"Custom1#"&amp;$B$6,"Custom2#"&amp;$B$7,"Custom3#"&amp;$B$8,"Custom4#"&amp;$B$9,"Entity#"&amp;$B87,"Account#"&amp;$G$15)+[2]!HsGetValue("FCC","Scenario#"&amp;$B$2,"Years#"&amp;$B$4,"Period#"&amp;$B$3,"View#"&amp;$B$10,"Consolidation#"&amp;$B$13,"Data Source#"&amp;B$11,"Intercompany#"&amp;$B$14,"Movement#"&amp;$B$12,"Custom1#"&amp;$B$6,"Custom2#"&amp;$B$7,"Custom3#"&amp;$B$8,"Custom4#"&amp;$B$9,"Entity#"&amp;$B87,"Account#"&amp;$G$16)),2)</f>
        <v>54351.57</v>
      </c>
      <c r="H87" s="231">
        <f>ROUND(([2]!HsGetValue("FCC","Scenario#"&amp;$B$2,"Years#"&amp;$B$4,"Period#"&amp;$B$3,"View#"&amp;$B$10,"Consolidation#"&amp;$B$13,"Data Source#"&amp;$B$11,"Intercompany#"&amp;$B$14,"Movement#"&amp;$B$12,"Custom1#"&amp;$B$6,"Custom2#"&amp;$B$7,"Custom3#"&amp;$B$8,"Custom4#"&amp;$B$9,"Entity#"&amp;$B87,"Account#"&amp;$H$15)+[2]!HsGetValue("FCC","Scenario#"&amp;$B$2,"Years#"&amp;$B$4,"Period#"&amp;$B$3,"View#"&amp;$B$10,"Consolidation#"&amp;$B$13,"Data Source#"&amp;$B$11,"Intercompany#"&amp;$B$14,"Movement#"&amp;$B$12,"Custom1#"&amp;$B$6,"Custom2#"&amp;$B$7,"Custom3#"&amp;$B$8,"Custom4#"&amp;$B$9,"Entity#"&amp;$B87,"Account#"&amp;$H$16)),2)</f>
        <v>54351.57</v>
      </c>
      <c r="I87" s="133">
        <f>ROUND(([2]!HsGetValue("FCC","Scenario#"&amp;$B$2,"Years#"&amp;$B$4,"Period#"&amp;$B$3,"View#"&amp;$B$10,"Consolidation#"&amp;$B$13,"Data Source#"&amp;$B$11,"Intercompany#"&amp;$B$14,"Movement#"&amp;$B$12,"Custom1#"&amp;$B$6,"Custom2#"&amp;$B$7,"Custom3#"&amp;$B$8,"Custom4#"&amp;$B$9,"Entity#"&amp;$B87,"Account#"&amp;$I$15)+[2]!HsGetValue("FCC","Scenario#"&amp;$B$2,"Years#"&amp;$B$4,"Period#"&amp;$B$3,"View#"&amp;$B$10,"Consolidation#"&amp;$B$13,"Data Source#"&amp;$B$11,"Intercompany#"&amp;$B$14,"Movement#"&amp;$B$12,"Custom1#"&amp;$B$6,"Custom2#"&amp;$B$7,"Custom3#"&amp;$B$8,"Custom4#"&amp;$B$9,"Entity#"&amp;$B87,"Account#"&amp;$I$16)+[2]!HsGetValue("FCC","Scenario#"&amp;$B$2,"Years#"&amp;$B$4,"Period#"&amp;$B$3,"View#"&amp;$B$10,"Consolidation#"&amp;$B$13,"Data Source#"&amp;$B$11,"Intercompany#"&amp;$B$14,"Movement#"&amp;$B$12,"Custom1#"&amp;$B$6,"Custom2#"&amp;$B$7,"Custom3#"&amp;$B$8,"Custom4#"&amp;$B$9,"Entity#"&amp;$B87,"Account#"&amp;$I$17)),2)</f>
        <v>5284530</v>
      </c>
      <c r="J87" s="234">
        <f>ROUND(([2]!HsGetValue("FCC","Scenario#"&amp;$B$2,"Years#"&amp;$B$4,"Period#"&amp;$B$3,"View#"&amp;$B$10,"Consolidation#"&amp;$B$13,"Data Source#"&amp;$B$11,"Intercompany#"&amp;$B$14,"Movement#"&amp;$B$12,"Custom1#"&amp;$B$6,"Custom2#"&amp;$B$7,"Custom3#"&amp;$B$8,"Custom4#"&amp;$B$9,"Entity#"&amp;$B87,"Account#"&amp;$J$15)+[2]!HsGetValue("FCC","Scenario#"&amp;$B$2,"Years#"&amp;$B$4,"Period#"&amp;$B$3,"View#"&amp;$B$10,"Consolidation#"&amp;$B$13,"Data Source#"&amp;$B$11,"Intercompany#"&amp;$B$14,"Movement#"&amp;$B$12,"Custom1#"&amp;$B$6,"Custom2#"&amp;$B$7,"Custom3#"&amp;$B$8,"Custom4#"&amp;$B$9,"Entity#"&amp;$B87,"Account#"&amp;$J$16)),2)</f>
        <v>0</v>
      </c>
      <c r="K87" s="231">
        <f>ROUND(([2]!HsGetValue("FCC","Scenario#"&amp;$B$2,"Years#"&amp;$B$4,"Period#"&amp;$B$3,"View#"&amp;$B$10,"Consolidation#"&amp;$B$13,"Data Source#"&amp;$B$11,"Intercompany#"&amp;$B$14,"Movement#"&amp;$B$12,"Custom1#"&amp;$B$6,"Custom2#"&amp;$B$7,"Custom3#"&amp;$B$8,"Custom4#"&amp;$B$9,"Entity#"&amp;$B87,"Account#"&amp;$K$15)+[2]!HsGetValue("FCC","Scenario#"&amp;$B$2,"Years#"&amp;$B$4,"Period#"&amp;$B$3,"View#"&amp;$B$10,"Consolidation#"&amp;$B$13,"Data Source#"&amp;$B$11,"Intercompany#"&amp;$B$14,"Movement#"&amp;$B$12,"Custom1#"&amp;$B$6,"Custom2#"&amp;$B$7,"Custom3#"&amp;$B$8,"Custom4#"&amp;$B$9,"Entity#"&amp;$B87,"Account#"&amp;$K$16)+[2]!HsGetValue("FCC","Scenario#"&amp;$B$2,"Years#"&amp;$B$4,"Period#"&amp;$B$3,"View#"&amp;$B$10,"Consolidation#"&amp;$B$13,"Data Source#"&amp;$B$11,"Intercompany#"&amp;$B$14,"Movement#"&amp;$B$12,"Custom1#"&amp;$B$6,"Custom2#"&amp;$B$7,"Custom3#"&amp;$B$8,"Custom4#"&amp;$B$9,"Entity#"&amp;$B87,"Account#"&amp;$K$17)+[2]!HsGetValue("FCC","Scenario#"&amp;$B$2,"Years#"&amp;$B$4,"Period#"&amp;$B$3,"View#"&amp;$B$10,"Consolidation#"&amp;$B$13,"Data Source#"&amp;$B$11,"Intercompany#"&amp;$B$14,"Movement#"&amp;$B$12,"Custom1#"&amp;$B$6,"Custom2#"&amp;$B$7,"Custom3#"&amp;$B$8,"Custom4#"&amp;$B$9,"Entity#"&amp;$B87,"Account#"&amp;$K$18)),2)</f>
        <v>0</v>
      </c>
      <c r="L87" s="231">
        <f>ROUND(([2]!HsGetValue("FCC","Scenario#"&amp;$B$2,"Years#"&amp;$B$4,"Period#"&amp;$B$3,"View#"&amp;$B$10,"Consolidation#"&amp;$B$13,"Data Source#"&amp;$B$11,"Intercompany#"&amp;$B$14,"Movement#"&amp;$B$12,"Custom1#"&amp;$B$6,"Custom2#"&amp;$B$7,"Custom3#"&amp;$B$8,"Custom4#"&amp;$B$9,"Entity#"&amp;$B87,"Account#"&amp;$L$15)+[2]!HsGetValue("FCC","Scenario#"&amp;$B$2,"Years#"&amp;$B$4,"Period#"&amp;$B$3,"View#"&amp;$B$10,"Consolidation#"&amp;$B$13,"Data Source#"&amp;$B$11,"Intercompany#"&amp;$B$14,"Movement#"&amp;$B$12,"Custom1#"&amp;$B$6,"Custom2#"&amp;$B$7,"Custom3#"&amp;$B$8,"Custom4#"&amp;$B$9,"Entity#"&amp;$B87,"Account#"&amp;$L$16)),2)</f>
        <v>7208652</v>
      </c>
      <c r="M87" s="231">
        <f>ROUND(([2]!HsGetValue("FCC","Scenario#"&amp;$B$2,"Years#"&amp;$B$4,"Period#"&amp;$B$3,"View#"&amp;$B$10,"Consolidation#"&amp;$B$13,"Data Source#"&amp;$B$11,"Intercompany#"&amp;$B$14,"Movement#"&amp;$B$12,"Custom1#"&amp;$B$6,"Custom2#"&amp;$B$7,"Custom3#"&amp;$B$8,"Custom4#"&amp;$B$9,"Entity#"&amp;$B87,"Account#"&amp;$M$15)+[2]!HsGetValue("FCC","Scenario#"&amp;$B$2,"Years#"&amp;$B$4,"Period#"&amp;$B$3,"View#"&amp;$B$10,"Consolidation#"&amp;$B$13,"Data Source#"&amp;$B$11,"Intercompany#"&amp;$B$14,"Movement#"&amp;$B$12,"Custom1#"&amp;$B$6,"Custom2#"&amp;$B$7,"Custom3#"&amp;$B$8,"Custom4#"&amp;$B$9,"Entity#"&amp;$B87,"Account#"&amp;$M$16)+[2]!HsGetValue("FCC","Scenario#"&amp;$B$2,"Years#"&amp;$B$4,"Period#"&amp;$B$3,"View#"&amp;$B$10,"Consolidation#"&amp;$B$13,"Data Source#"&amp;$B$11,"Intercompany#"&amp;$B$14,"Movement#"&amp;$B$12,"Custom1#"&amp;$B$6,"Custom2#"&amp;$B$7,"Custom3#"&amp;$B$8,"Custom4#"&amp;$B$9,"Entity#"&amp;$B87,"Account#"&amp;$M$17)),2)</f>
        <v>0</v>
      </c>
      <c r="N87" s="231">
        <f>ROUND(([2]!HsGetValue("FCC","Scenario#"&amp;$B$2,"Years#"&amp;$B$4,"Period#"&amp;$B$3,"View#"&amp;$B$10,"Consolidation#"&amp;$B$13,"Data Source#"&amp;$B$11,"Intercompany#"&amp;$B$14,"Movement#"&amp;$B$12,"Custom1#"&amp;$B$6,"Custom2#"&amp;$B$7,"Custom3#"&amp;$B$8,"Custom4#"&amp;$B$9,"Entity#"&amp;$B87,"Account#"&amp;$N$15)+[2]!HsGetValue("FCC","Scenario#"&amp;$B$2,"Years#"&amp;$B$4,"Period#"&amp;$B$3,"View#"&amp;$B$10,"Consolidation#"&amp;$B$13,"Data Source#"&amp;$B$11,"Intercompany#"&amp;$B$14,"Movement#"&amp;$B$12,"Custom1#"&amp;$B$6,"Custom2#"&amp;$B$7,"Custom3#"&amp;$B$8,"Custom4#"&amp;$B$9,"Entity#"&amp;$B87,"Account#"&amp;$N$16)),2)</f>
        <v>0</v>
      </c>
      <c r="O87" s="231">
        <f>ROUND(([2]!HsGetValue("FCC","Scenario#"&amp;$B$2,"Years#"&amp;$B$4,"Period#"&amp;$B$3,"View#"&amp;$B$10,"Consolidation#"&amp;$B$13,"Data Source#"&amp;$B$11,"Intercompany#"&amp;$B$14,"Movement#"&amp;$B$12,"Custom1#"&amp;$B$6,"Custom2#"&amp;$B$7,"Custom3#"&amp;$B$8,"Custom4#"&amp;$B$9,"Entity#"&amp;$B87,"Account#"&amp;$O$15)+[2]!HsGetValue("FCC","Scenario#"&amp;$B$2,"Years#"&amp;$B$4,"Period#"&amp;$B$3,"View#"&amp;$B$10,"Consolidation#"&amp;$B$13,"Data Source#"&amp;$B$11,"Intercompany#"&amp;$B$14,"Movement#"&amp;$B$12,"Custom1#"&amp;$B$6,"Custom2#"&amp;$B$7,"Custom3#"&amp;$B$8,"Custom4#"&amp;$B$9,"Entity#"&amp;$B87,"Account#"&amp;$O$16)),2)</f>
        <v>0</v>
      </c>
      <c r="P87" s="231">
        <f>ROUND(([2]!HsGetValue("FCC","Scenario#"&amp;$B$2,"Years#"&amp;$B$4,"Period#"&amp;$B$3,"View#"&amp;$B$10,"Consolidation#"&amp;$B$13,"Data Source#"&amp;$B$11,"Intercompany#"&amp;$B$14,"Movement#"&amp;$B$12,"Custom1#"&amp;$B$6,"Custom2#"&amp;$B$7,"Custom3#"&amp;$B$8,"Custom4#"&amp;$B$9,"Entity#"&amp;$B87,"Account#"&amp;$P$15)+[2]!HsGetValue("FCC","Scenario#"&amp;$B$2,"Years#"&amp;$B$4,"Period#"&amp;$B$3,"View#"&amp;$B$10,"Consolidation#"&amp;$B$13,"Data Source#"&amp;$B$11,"Intercompany#"&amp;$B$14,"Movement#"&amp;$B$12,"Custom1#"&amp;$B$6,"Custom2#"&amp;$B$7,"Custom3#"&amp;$B$8,"Custom4#"&amp;$B$9,"Entity#"&amp;$B87,"Account#"&amp;$P$16)),2)</f>
        <v>0</v>
      </c>
      <c r="Q87" s="133">
        <f>ROUND(([2]!HsGetValue("FCC","Scenario#"&amp;$B$2,"Years#"&amp;$B$4,"Period#"&amp;$B$3,"View#"&amp;$B$10,"Consolidation#"&amp;$B$13,"Data Source#"&amp;$B$11,"Intercompany#"&amp;$B$14,"Movement#"&amp;$B$12,"Custom1#"&amp;$B$6,"Custom2#"&amp;$B$7,"Custom3#"&amp;$B$8,"Custom4#"&amp;$B$9,"Entity#"&amp;$B87,"Account#"&amp;$Q$15)),2)</f>
        <v>0</v>
      </c>
      <c r="R87" s="231">
        <f>ROUND(([2]!HsGetValue("FCC","Scenario#"&amp;$B$2,"Years#"&amp;$B$4,"Period#"&amp;$B$3,"View#"&amp;$B$10,"Consolidation#"&amp;$B$13,"Data Source#"&amp;$B$11,"Intercompany#"&amp;$B$14,"Movement#"&amp;$B$12,"Custom1#"&amp;$B$6,"Custom2#"&amp;$B$7,"Custom3#"&amp;$B$8,"Custom4#"&amp;$B$9,"Entity#"&amp;$B87,"Account#"&amp;$R$15)),2)</f>
        <v>0</v>
      </c>
      <c r="S87" s="231">
        <f>ROUND(([2]!HsGetValue("FCC","Scenario#"&amp;$B$2,"Years#"&amp;$B$4,"Period#"&amp;$B$3,"View#"&amp;$B$10,"Consolidation#"&amp;$B$13,"Data Source#"&amp;$B$11,"Intercompany#"&amp;$B$14,"Movement#"&amp;$B$12,"Custom1#"&amp;$B$6,"Custom2#"&amp;$B$7,"Custom3#"&amp;$B$8,"Custom4#"&amp;$B$9,"Entity#"&amp;$B87,"Account#"&amp;$S$15)),2)</f>
        <v>117789</v>
      </c>
      <c r="T87" s="231"/>
      <c r="U87" s="133">
        <f>ROUND(([2]!HsGetValue("FCC","Scenario#"&amp;$B$2,"Years#"&amp;$B$4,"Period#"&amp;$B$3,"View#"&amp;$B$10,"Consolidation#"&amp;$B$13,"Data Source#"&amp;$B$11,"Intercompany#"&amp;$B$14,"Movement#"&amp;$B$12,"Custom1#"&amp;$B$6,"Custom2#"&amp;$B$7,"Custom3#"&amp;$B$8,"Custom4#"&amp;$B$9,"Entity#"&amp;$B87,"Account#"&amp;$U$15)),2)</f>
        <v>0</v>
      </c>
      <c r="V87" s="231">
        <f>ROUND(([2]!HsGetValue("FCC","Scenario#"&amp;$B$2,"Years#"&amp;$B$4,"Period#"&amp;$B$3,"View#"&amp;$B$10,"Consolidation#"&amp;$B$13,"Data Source#"&amp;$B$11,"Intercompany#"&amp;$B$14,"Movement#"&amp;$B$12,"Custom1#"&amp;$B$6,"Custom2#"&amp;$B$7,"Custom3#"&amp;$B$8,"Custom4#"&amp;$B$9,"Entity#"&amp;$B87,"Account#"&amp;$V$15)),2)</f>
        <v>0</v>
      </c>
      <c r="W87" s="231">
        <f>ROUND(([2]!HsGetValue("FCC","Scenario#"&amp;$B$2,"Years#"&amp;$B$4,"Period#"&amp;$B$3,"View#"&amp;$B$10,"Consolidation#"&amp;$B$13,"Data Source#"&amp;$B$11,"Intercompany#"&amp;$B$14,"Movement#"&amp;$B$12,"Custom1#"&amp;$B$6,"Custom2#"&amp;$B$7,"Custom3#"&amp;$B$8,"Custom4#"&amp;$B$9,"Entity#"&amp;$B87,"Account#"&amp;$W$15)+[2]!HsGetValue("FCC","Scenario#"&amp;$B$2,"Years#"&amp;$B$4,"Period#"&amp;$B$3,"View#"&amp;$B$10,"Consolidation#"&amp;$B$13,"Data Source#"&amp;$B$11,"Intercompany#"&amp;$B$14,"Movement#"&amp;$B$12,"Custom1#"&amp;$B$6,"Custom2#"&amp;$B$7,"Custom3#"&amp;$B$8,"Custom4#"&amp;$B$9,"Entity#"&amp;$B87,"Account#"&amp;$W$16)),2)</f>
        <v>0</v>
      </c>
    </row>
    <row r="88" spans="1:23" s="41" customFormat="1" ht="15" customHeight="1">
      <c r="A88" s="240" t="s">
        <v>420</v>
      </c>
      <c r="B88" s="240" t="s">
        <v>355</v>
      </c>
      <c r="C88" s="240">
        <v>91400</v>
      </c>
      <c r="D88" s="240" t="s">
        <v>167</v>
      </c>
      <c r="E88" s="41" t="s">
        <v>169</v>
      </c>
      <c r="F88" s="229">
        <f t="shared" si="2"/>
        <v>39835</v>
      </c>
      <c r="G88" s="231">
        <f>ROUND(([2]!HsGetValue("FCC","Scenario#"&amp;$B$2,"Years#"&amp;$B$4,"Period#"&amp;$B$3,"View#"&amp;$B$10,"Consolidation#"&amp;$B$13,"Data Source#"&amp;B$11,"Intercompany#"&amp;$B$14,"Movement#"&amp;$B$12,"Custom1#"&amp;$B$6,"Custom2#"&amp;$B$7,"Custom3#"&amp;$B$8,"Custom4#"&amp;$B$9,"Entity#"&amp;$B88,"Account#"&amp;$G$15)+[2]!HsGetValue("FCC","Scenario#"&amp;$B$2,"Years#"&amp;$B$4,"Period#"&amp;$B$3,"View#"&amp;$B$10,"Consolidation#"&amp;$B$13,"Data Source#"&amp;B$11,"Intercompany#"&amp;$B$14,"Movement#"&amp;$B$12,"Custom1#"&amp;$B$6,"Custom2#"&amp;$B$7,"Custom3#"&amp;$B$8,"Custom4#"&amp;$B$9,"Entity#"&amp;$B88,"Account#"&amp;$G$16)),2)</f>
        <v>39835</v>
      </c>
      <c r="H88" s="231">
        <f>ROUND(([2]!HsGetValue("FCC","Scenario#"&amp;$B$2,"Years#"&amp;$B$4,"Period#"&amp;$B$3,"View#"&amp;$B$10,"Consolidation#"&amp;$B$13,"Data Source#"&amp;$B$11,"Intercompany#"&amp;$B$14,"Movement#"&amp;$B$12,"Custom1#"&amp;$B$6,"Custom2#"&amp;$B$7,"Custom3#"&amp;$B$8,"Custom4#"&amp;$B$9,"Entity#"&amp;$B88,"Account#"&amp;$H$15)+[2]!HsGetValue("FCC","Scenario#"&amp;$B$2,"Years#"&amp;$B$4,"Period#"&amp;$B$3,"View#"&amp;$B$10,"Consolidation#"&amp;$B$13,"Data Source#"&amp;$B$11,"Intercompany#"&amp;$B$14,"Movement#"&amp;$B$12,"Custom1#"&amp;$B$6,"Custom2#"&amp;$B$7,"Custom3#"&amp;$B$8,"Custom4#"&amp;$B$9,"Entity#"&amp;$B88,"Account#"&amp;$H$16)),2)</f>
        <v>39835</v>
      </c>
      <c r="I88" s="133">
        <f>ROUND(([2]!HsGetValue("FCC","Scenario#"&amp;$B$2,"Years#"&amp;$B$4,"Period#"&amp;$B$3,"View#"&amp;$B$10,"Consolidation#"&amp;$B$13,"Data Source#"&amp;$B$11,"Intercompany#"&amp;$B$14,"Movement#"&amp;$B$12,"Custom1#"&amp;$B$6,"Custom2#"&amp;$B$7,"Custom3#"&amp;$B$8,"Custom4#"&amp;$B$9,"Entity#"&amp;$B88,"Account#"&amp;$I$15)+[2]!HsGetValue("FCC","Scenario#"&amp;$B$2,"Years#"&amp;$B$4,"Period#"&amp;$B$3,"View#"&amp;$B$10,"Consolidation#"&amp;$B$13,"Data Source#"&amp;$B$11,"Intercompany#"&amp;$B$14,"Movement#"&amp;$B$12,"Custom1#"&amp;$B$6,"Custom2#"&amp;$B$7,"Custom3#"&amp;$B$8,"Custom4#"&amp;$B$9,"Entity#"&amp;$B88,"Account#"&amp;$I$16)+[2]!HsGetValue("FCC","Scenario#"&amp;$B$2,"Years#"&amp;$B$4,"Period#"&amp;$B$3,"View#"&amp;$B$10,"Consolidation#"&amp;$B$13,"Data Source#"&amp;$B$11,"Intercompany#"&amp;$B$14,"Movement#"&amp;$B$12,"Custom1#"&amp;$B$6,"Custom2#"&amp;$B$7,"Custom3#"&amp;$B$8,"Custom4#"&amp;$B$9,"Entity#"&amp;$B88,"Account#"&amp;$I$17)),2)</f>
        <v>0</v>
      </c>
      <c r="J88" s="234">
        <f>ROUND(([2]!HsGetValue("FCC","Scenario#"&amp;$B$2,"Years#"&amp;$B$4,"Period#"&amp;$B$3,"View#"&amp;$B$10,"Consolidation#"&amp;$B$13,"Data Source#"&amp;$B$11,"Intercompany#"&amp;$B$14,"Movement#"&amp;$B$12,"Custom1#"&amp;$B$6,"Custom2#"&amp;$B$7,"Custom3#"&amp;$B$8,"Custom4#"&amp;$B$9,"Entity#"&amp;$B88,"Account#"&amp;$J$15)+[2]!HsGetValue("FCC","Scenario#"&amp;$B$2,"Years#"&amp;$B$4,"Period#"&amp;$B$3,"View#"&amp;$B$10,"Consolidation#"&amp;$B$13,"Data Source#"&amp;$B$11,"Intercompany#"&amp;$B$14,"Movement#"&amp;$B$12,"Custom1#"&amp;$B$6,"Custom2#"&amp;$B$7,"Custom3#"&amp;$B$8,"Custom4#"&amp;$B$9,"Entity#"&amp;$B88,"Account#"&amp;$J$16)),2)</f>
        <v>0</v>
      </c>
      <c r="K88" s="231">
        <f>ROUND(([2]!HsGetValue("FCC","Scenario#"&amp;$B$2,"Years#"&amp;$B$4,"Period#"&amp;$B$3,"View#"&amp;$B$10,"Consolidation#"&amp;$B$13,"Data Source#"&amp;$B$11,"Intercompany#"&amp;$B$14,"Movement#"&amp;$B$12,"Custom1#"&amp;$B$6,"Custom2#"&amp;$B$7,"Custom3#"&amp;$B$8,"Custom4#"&amp;$B$9,"Entity#"&amp;$B88,"Account#"&amp;$K$15)+[2]!HsGetValue("FCC","Scenario#"&amp;$B$2,"Years#"&amp;$B$4,"Period#"&amp;$B$3,"View#"&amp;$B$10,"Consolidation#"&amp;$B$13,"Data Source#"&amp;$B$11,"Intercompany#"&amp;$B$14,"Movement#"&amp;$B$12,"Custom1#"&amp;$B$6,"Custom2#"&amp;$B$7,"Custom3#"&amp;$B$8,"Custom4#"&amp;$B$9,"Entity#"&amp;$B88,"Account#"&amp;$K$16)+[2]!HsGetValue("FCC","Scenario#"&amp;$B$2,"Years#"&amp;$B$4,"Period#"&amp;$B$3,"View#"&amp;$B$10,"Consolidation#"&amp;$B$13,"Data Source#"&amp;$B$11,"Intercompany#"&amp;$B$14,"Movement#"&amp;$B$12,"Custom1#"&amp;$B$6,"Custom2#"&amp;$B$7,"Custom3#"&amp;$B$8,"Custom4#"&amp;$B$9,"Entity#"&amp;$B88,"Account#"&amp;$K$17)+[2]!HsGetValue("FCC","Scenario#"&amp;$B$2,"Years#"&amp;$B$4,"Period#"&amp;$B$3,"View#"&amp;$B$10,"Consolidation#"&amp;$B$13,"Data Source#"&amp;$B$11,"Intercompany#"&amp;$B$14,"Movement#"&amp;$B$12,"Custom1#"&amp;$B$6,"Custom2#"&amp;$B$7,"Custom3#"&amp;$B$8,"Custom4#"&amp;$B$9,"Entity#"&amp;$B88,"Account#"&amp;$K$18)),2)</f>
        <v>0</v>
      </c>
      <c r="L88" s="231">
        <f>ROUND(([2]!HsGetValue("FCC","Scenario#"&amp;$B$2,"Years#"&amp;$B$4,"Period#"&amp;$B$3,"View#"&amp;$B$10,"Consolidation#"&amp;$B$13,"Data Source#"&amp;$B$11,"Intercompany#"&amp;$B$14,"Movement#"&amp;$B$12,"Custom1#"&amp;$B$6,"Custom2#"&amp;$B$7,"Custom3#"&amp;$B$8,"Custom4#"&amp;$B$9,"Entity#"&amp;$B88,"Account#"&amp;$L$15)+[2]!HsGetValue("FCC","Scenario#"&amp;$B$2,"Years#"&amp;$B$4,"Period#"&amp;$B$3,"View#"&amp;$B$10,"Consolidation#"&amp;$B$13,"Data Source#"&amp;$B$11,"Intercompany#"&amp;$B$14,"Movement#"&amp;$B$12,"Custom1#"&amp;$B$6,"Custom2#"&amp;$B$7,"Custom3#"&amp;$B$8,"Custom4#"&amp;$B$9,"Entity#"&amp;$B88,"Account#"&amp;$L$16)),2)</f>
        <v>0</v>
      </c>
      <c r="M88" s="231">
        <f>ROUND(([2]!HsGetValue("FCC","Scenario#"&amp;$B$2,"Years#"&amp;$B$4,"Period#"&amp;$B$3,"View#"&amp;$B$10,"Consolidation#"&amp;$B$13,"Data Source#"&amp;$B$11,"Intercompany#"&amp;$B$14,"Movement#"&amp;$B$12,"Custom1#"&amp;$B$6,"Custom2#"&amp;$B$7,"Custom3#"&amp;$B$8,"Custom4#"&amp;$B$9,"Entity#"&amp;$B88,"Account#"&amp;$M$15)+[2]!HsGetValue("FCC","Scenario#"&amp;$B$2,"Years#"&amp;$B$4,"Period#"&amp;$B$3,"View#"&amp;$B$10,"Consolidation#"&amp;$B$13,"Data Source#"&amp;$B$11,"Intercompany#"&amp;$B$14,"Movement#"&amp;$B$12,"Custom1#"&amp;$B$6,"Custom2#"&amp;$B$7,"Custom3#"&amp;$B$8,"Custom4#"&amp;$B$9,"Entity#"&amp;$B88,"Account#"&amp;$M$16)+[2]!HsGetValue("FCC","Scenario#"&amp;$B$2,"Years#"&amp;$B$4,"Period#"&amp;$B$3,"View#"&amp;$B$10,"Consolidation#"&amp;$B$13,"Data Source#"&amp;$B$11,"Intercompany#"&amp;$B$14,"Movement#"&amp;$B$12,"Custom1#"&amp;$B$6,"Custom2#"&amp;$B$7,"Custom3#"&amp;$B$8,"Custom4#"&amp;$B$9,"Entity#"&amp;$B88,"Account#"&amp;$M$17)),2)</f>
        <v>0</v>
      </c>
      <c r="N88" s="231">
        <f>ROUND(([2]!HsGetValue("FCC","Scenario#"&amp;$B$2,"Years#"&amp;$B$4,"Period#"&amp;$B$3,"View#"&amp;$B$10,"Consolidation#"&amp;$B$13,"Data Source#"&amp;$B$11,"Intercompany#"&amp;$B$14,"Movement#"&amp;$B$12,"Custom1#"&amp;$B$6,"Custom2#"&amp;$B$7,"Custom3#"&amp;$B$8,"Custom4#"&amp;$B$9,"Entity#"&amp;$B88,"Account#"&amp;$N$15)+[2]!HsGetValue("FCC","Scenario#"&amp;$B$2,"Years#"&amp;$B$4,"Period#"&amp;$B$3,"View#"&amp;$B$10,"Consolidation#"&amp;$B$13,"Data Source#"&amp;$B$11,"Intercompany#"&amp;$B$14,"Movement#"&amp;$B$12,"Custom1#"&amp;$B$6,"Custom2#"&amp;$B$7,"Custom3#"&amp;$B$8,"Custom4#"&amp;$B$9,"Entity#"&amp;$B88,"Account#"&amp;$N$16)),2)</f>
        <v>0</v>
      </c>
      <c r="O88" s="231">
        <f>ROUND(([2]!HsGetValue("FCC","Scenario#"&amp;$B$2,"Years#"&amp;$B$4,"Period#"&amp;$B$3,"View#"&amp;$B$10,"Consolidation#"&amp;$B$13,"Data Source#"&amp;$B$11,"Intercompany#"&amp;$B$14,"Movement#"&amp;$B$12,"Custom1#"&amp;$B$6,"Custom2#"&amp;$B$7,"Custom3#"&amp;$B$8,"Custom4#"&amp;$B$9,"Entity#"&amp;$B88,"Account#"&amp;$O$15)+[2]!HsGetValue("FCC","Scenario#"&amp;$B$2,"Years#"&amp;$B$4,"Period#"&amp;$B$3,"View#"&amp;$B$10,"Consolidation#"&amp;$B$13,"Data Source#"&amp;$B$11,"Intercompany#"&amp;$B$14,"Movement#"&amp;$B$12,"Custom1#"&amp;$B$6,"Custom2#"&amp;$B$7,"Custom3#"&amp;$B$8,"Custom4#"&amp;$B$9,"Entity#"&amp;$B88,"Account#"&amp;$O$16)),2)</f>
        <v>0</v>
      </c>
      <c r="P88" s="231">
        <f>ROUND(([2]!HsGetValue("FCC","Scenario#"&amp;$B$2,"Years#"&amp;$B$4,"Period#"&amp;$B$3,"View#"&amp;$B$10,"Consolidation#"&amp;$B$13,"Data Source#"&amp;$B$11,"Intercompany#"&amp;$B$14,"Movement#"&amp;$B$12,"Custom1#"&amp;$B$6,"Custom2#"&amp;$B$7,"Custom3#"&amp;$B$8,"Custom4#"&amp;$B$9,"Entity#"&amp;$B88,"Account#"&amp;$P$15)+[2]!HsGetValue("FCC","Scenario#"&amp;$B$2,"Years#"&amp;$B$4,"Period#"&amp;$B$3,"View#"&amp;$B$10,"Consolidation#"&amp;$B$13,"Data Source#"&amp;$B$11,"Intercompany#"&amp;$B$14,"Movement#"&amp;$B$12,"Custom1#"&amp;$B$6,"Custom2#"&amp;$B$7,"Custom3#"&amp;$B$8,"Custom4#"&amp;$B$9,"Entity#"&amp;$B88,"Account#"&amp;$P$16)),2)</f>
        <v>0</v>
      </c>
      <c r="Q88" s="133">
        <f>ROUND(([2]!HsGetValue("FCC","Scenario#"&amp;$B$2,"Years#"&amp;$B$4,"Period#"&amp;$B$3,"View#"&amp;$B$10,"Consolidation#"&amp;$B$13,"Data Source#"&amp;$B$11,"Intercompany#"&amp;$B$14,"Movement#"&amp;$B$12,"Custom1#"&amp;$B$6,"Custom2#"&amp;$B$7,"Custom3#"&amp;$B$8,"Custom4#"&amp;$B$9,"Entity#"&amp;$B88,"Account#"&amp;$Q$15)),2)</f>
        <v>0</v>
      </c>
      <c r="R88" s="231">
        <f>ROUND(([2]!HsGetValue("FCC","Scenario#"&amp;$B$2,"Years#"&amp;$B$4,"Period#"&amp;$B$3,"View#"&amp;$B$10,"Consolidation#"&amp;$B$13,"Data Source#"&amp;$B$11,"Intercompany#"&amp;$B$14,"Movement#"&amp;$B$12,"Custom1#"&amp;$B$6,"Custom2#"&amp;$B$7,"Custom3#"&amp;$B$8,"Custom4#"&amp;$B$9,"Entity#"&amp;$B88,"Account#"&amp;$R$15)),2)</f>
        <v>0</v>
      </c>
      <c r="S88" s="231">
        <f>ROUND(([2]!HsGetValue("FCC","Scenario#"&amp;$B$2,"Years#"&amp;$B$4,"Period#"&amp;$B$3,"View#"&amp;$B$10,"Consolidation#"&amp;$B$13,"Data Source#"&amp;$B$11,"Intercompany#"&amp;$B$14,"Movement#"&amp;$B$12,"Custom1#"&amp;$B$6,"Custom2#"&amp;$B$7,"Custom3#"&amp;$B$8,"Custom4#"&amp;$B$9,"Entity#"&amp;$B88,"Account#"&amp;$S$15)),2)</f>
        <v>0</v>
      </c>
      <c r="T88" s="231"/>
      <c r="U88" s="133">
        <f>ROUND(([2]!HsGetValue("FCC","Scenario#"&amp;$B$2,"Years#"&amp;$B$4,"Period#"&amp;$B$3,"View#"&amp;$B$10,"Consolidation#"&amp;$B$13,"Data Source#"&amp;$B$11,"Intercompany#"&amp;$B$14,"Movement#"&amp;$B$12,"Custom1#"&amp;$B$6,"Custom2#"&amp;$B$7,"Custom3#"&amp;$B$8,"Custom4#"&amp;$B$9,"Entity#"&amp;$B88,"Account#"&amp;$U$15)),2)</f>
        <v>0</v>
      </c>
      <c r="V88" s="231">
        <f>ROUND(([2]!HsGetValue("FCC","Scenario#"&amp;$B$2,"Years#"&amp;$B$4,"Period#"&amp;$B$3,"View#"&amp;$B$10,"Consolidation#"&amp;$B$13,"Data Source#"&amp;$B$11,"Intercompany#"&amp;$B$14,"Movement#"&amp;$B$12,"Custom1#"&amp;$B$6,"Custom2#"&amp;$B$7,"Custom3#"&amp;$B$8,"Custom4#"&amp;$B$9,"Entity#"&amp;$B88,"Account#"&amp;$V$15)),2)</f>
        <v>0</v>
      </c>
      <c r="W88" s="231">
        <f>ROUND(([2]!HsGetValue("FCC","Scenario#"&amp;$B$2,"Years#"&amp;$B$4,"Period#"&amp;$B$3,"View#"&amp;$B$10,"Consolidation#"&amp;$B$13,"Data Source#"&amp;$B$11,"Intercompany#"&amp;$B$14,"Movement#"&amp;$B$12,"Custom1#"&amp;$B$6,"Custom2#"&amp;$B$7,"Custom3#"&amp;$B$8,"Custom4#"&amp;$B$9,"Entity#"&amp;$B88,"Account#"&amp;$W$15)+[2]!HsGetValue("FCC","Scenario#"&amp;$B$2,"Years#"&amp;$B$4,"Period#"&amp;$B$3,"View#"&amp;$B$10,"Consolidation#"&amp;$B$13,"Data Source#"&amp;$B$11,"Intercompany#"&amp;$B$14,"Movement#"&amp;$B$12,"Custom1#"&amp;$B$6,"Custom2#"&amp;$B$7,"Custom3#"&amp;$B$8,"Custom4#"&amp;$B$9,"Entity#"&amp;$B88,"Account#"&amp;$W$16)),2)</f>
        <v>0</v>
      </c>
    </row>
    <row r="89" spans="1:23" s="41" customFormat="1" ht="15" customHeight="1">
      <c r="A89" s="240" t="s">
        <v>420</v>
      </c>
      <c r="B89" s="240" t="s">
        <v>356</v>
      </c>
      <c r="C89" s="240">
        <v>91600</v>
      </c>
      <c r="D89" s="240" t="s">
        <v>167</v>
      </c>
      <c r="E89" s="41" t="s">
        <v>170</v>
      </c>
      <c r="F89" s="229">
        <f t="shared" si="2"/>
        <v>4567000</v>
      </c>
      <c r="G89" s="231">
        <f>ROUND(([2]!HsGetValue("FCC","Scenario#"&amp;$B$2,"Years#"&amp;$B$4,"Period#"&amp;$B$3,"View#"&amp;$B$10,"Consolidation#"&amp;$B$13,"Data Source#"&amp;B$11,"Intercompany#"&amp;$B$14,"Movement#"&amp;$B$12,"Custom1#"&amp;$B$6,"Custom2#"&amp;$B$7,"Custom3#"&amp;$B$8,"Custom4#"&amp;$B$9,"Entity#"&amp;$B89,"Account#"&amp;$G$15)+[2]!HsGetValue("FCC","Scenario#"&amp;$B$2,"Years#"&amp;$B$4,"Period#"&amp;$B$3,"View#"&amp;$B$10,"Consolidation#"&amp;$B$13,"Data Source#"&amp;B$11,"Intercompany#"&amp;$B$14,"Movement#"&amp;$B$12,"Custom1#"&amp;$B$6,"Custom2#"&amp;$B$7,"Custom3#"&amp;$B$8,"Custom4#"&amp;$B$9,"Entity#"&amp;$B89,"Account#"&amp;$G$16)),2)</f>
        <v>4567000</v>
      </c>
      <c r="H89" s="231">
        <f>ROUND(([2]!HsGetValue("FCC","Scenario#"&amp;$B$2,"Years#"&amp;$B$4,"Period#"&amp;$B$3,"View#"&amp;$B$10,"Consolidation#"&amp;$B$13,"Data Source#"&amp;$B$11,"Intercompany#"&amp;$B$14,"Movement#"&amp;$B$12,"Custom1#"&amp;$B$6,"Custom2#"&amp;$B$7,"Custom3#"&amp;$B$8,"Custom4#"&amp;$B$9,"Entity#"&amp;$B89,"Account#"&amp;$H$15)+[2]!HsGetValue("FCC","Scenario#"&amp;$B$2,"Years#"&amp;$B$4,"Period#"&amp;$B$3,"View#"&amp;$B$10,"Consolidation#"&amp;$B$13,"Data Source#"&amp;$B$11,"Intercompany#"&amp;$B$14,"Movement#"&amp;$B$12,"Custom1#"&amp;$B$6,"Custom2#"&amp;$B$7,"Custom3#"&amp;$B$8,"Custom4#"&amp;$B$9,"Entity#"&amp;$B89,"Account#"&amp;$H$16)),2)</f>
        <v>4567000</v>
      </c>
      <c r="I89" s="133">
        <f>ROUND(([2]!HsGetValue("FCC","Scenario#"&amp;$B$2,"Years#"&amp;$B$4,"Period#"&amp;$B$3,"View#"&amp;$B$10,"Consolidation#"&amp;$B$13,"Data Source#"&amp;$B$11,"Intercompany#"&amp;$B$14,"Movement#"&amp;$B$12,"Custom1#"&amp;$B$6,"Custom2#"&amp;$B$7,"Custom3#"&amp;$B$8,"Custom4#"&amp;$B$9,"Entity#"&amp;$B89,"Account#"&amp;$I$15)+[2]!HsGetValue("FCC","Scenario#"&amp;$B$2,"Years#"&amp;$B$4,"Period#"&amp;$B$3,"View#"&amp;$B$10,"Consolidation#"&amp;$B$13,"Data Source#"&amp;$B$11,"Intercompany#"&amp;$B$14,"Movement#"&amp;$B$12,"Custom1#"&amp;$B$6,"Custom2#"&amp;$B$7,"Custom3#"&amp;$B$8,"Custom4#"&amp;$B$9,"Entity#"&amp;$B89,"Account#"&amp;$I$16)+[2]!HsGetValue("FCC","Scenario#"&amp;$B$2,"Years#"&amp;$B$4,"Period#"&amp;$B$3,"View#"&amp;$B$10,"Consolidation#"&amp;$B$13,"Data Source#"&amp;$B$11,"Intercompany#"&amp;$B$14,"Movement#"&amp;$B$12,"Custom1#"&amp;$B$6,"Custom2#"&amp;$B$7,"Custom3#"&amp;$B$8,"Custom4#"&amp;$B$9,"Entity#"&amp;$B89,"Account#"&amp;$I$17)),2)</f>
        <v>0</v>
      </c>
      <c r="J89" s="234">
        <f>ROUND(([2]!HsGetValue("FCC","Scenario#"&amp;$B$2,"Years#"&amp;$B$4,"Period#"&amp;$B$3,"View#"&amp;$B$10,"Consolidation#"&amp;$B$13,"Data Source#"&amp;$B$11,"Intercompany#"&amp;$B$14,"Movement#"&amp;$B$12,"Custom1#"&amp;$B$6,"Custom2#"&amp;$B$7,"Custom3#"&amp;$B$8,"Custom4#"&amp;$B$9,"Entity#"&amp;$B89,"Account#"&amp;$J$15)+[2]!HsGetValue("FCC","Scenario#"&amp;$B$2,"Years#"&amp;$B$4,"Period#"&amp;$B$3,"View#"&amp;$B$10,"Consolidation#"&amp;$B$13,"Data Source#"&amp;$B$11,"Intercompany#"&amp;$B$14,"Movement#"&amp;$B$12,"Custom1#"&amp;$B$6,"Custom2#"&amp;$B$7,"Custom3#"&amp;$B$8,"Custom4#"&amp;$B$9,"Entity#"&amp;$B89,"Account#"&amp;$J$16)),2)</f>
        <v>0</v>
      </c>
      <c r="K89" s="231">
        <f>ROUND(([2]!HsGetValue("FCC","Scenario#"&amp;$B$2,"Years#"&amp;$B$4,"Period#"&amp;$B$3,"View#"&amp;$B$10,"Consolidation#"&amp;$B$13,"Data Source#"&amp;$B$11,"Intercompany#"&amp;$B$14,"Movement#"&amp;$B$12,"Custom1#"&amp;$B$6,"Custom2#"&amp;$B$7,"Custom3#"&amp;$B$8,"Custom4#"&amp;$B$9,"Entity#"&amp;$B89,"Account#"&amp;$K$15)+[2]!HsGetValue("FCC","Scenario#"&amp;$B$2,"Years#"&amp;$B$4,"Period#"&amp;$B$3,"View#"&amp;$B$10,"Consolidation#"&amp;$B$13,"Data Source#"&amp;$B$11,"Intercompany#"&amp;$B$14,"Movement#"&amp;$B$12,"Custom1#"&amp;$B$6,"Custom2#"&amp;$B$7,"Custom3#"&amp;$B$8,"Custom4#"&amp;$B$9,"Entity#"&amp;$B89,"Account#"&amp;$K$16)+[2]!HsGetValue("FCC","Scenario#"&amp;$B$2,"Years#"&amp;$B$4,"Period#"&amp;$B$3,"View#"&amp;$B$10,"Consolidation#"&amp;$B$13,"Data Source#"&amp;$B$11,"Intercompany#"&amp;$B$14,"Movement#"&amp;$B$12,"Custom1#"&amp;$B$6,"Custom2#"&amp;$B$7,"Custom3#"&amp;$B$8,"Custom4#"&amp;$B$9,"Entity#"&amp;$B89,"Account#"&amp;$K$17)+[2]!HsGetValue("FCC","Scenario#"&amp;$B$2,"Years#"&amp;$B$4,"Period#"&amp;$B$3,"View#"&amp;$B$10,"Consolidation#"&amp;$B$13,"Data Source#"&amp;$B$11,"Intercompany#"&amp;$B$14,"Movement#"&amp;$B$12,"Custom1#"&amp;$B$6,"Custom2#"&amp;$B$7,"Custom3#"&amp;$B$8,"Custom4#"&amp;$B$9,"Entity#"&amp;$B89,"Account#"&amp;$K$18)),2)</f>
        <v>0</v>
      </c>
      <c r="L89" s="231">
        <f>ROUND(([2]!HsGetValue("FCC","Scenario#"&amp;$B$2,"Years#"&amp;$B$4,"Period#"&amp;$B$3,"View#"&amp;$B$10,"Consolidation#"&amp;$B$13,"Data Source#"&amp;$B$11,"Intercompany#"&amp;$B$14,"Movement#"&amp;$B$12,"Custom1#"&amp;$B$6,"Custom2#"&amp;$B$7,"Custom3#"&amp;$B$8,"Custom4#"&amp;$B$9,"Entity#"&amp;$B89,"Account#"&amp;$L$15)+[2]!HsGetValue("FCC","Scenario#"&amp;$B$2,"Years#"&amp;$B$4,"Period#"&amp;$B$3,"View#"&amp;$B$10,"Consolidation#"&amp;$B$13,"Data Source#"&amp;$B$11,"Intercompany#"&amp;$B$14,"Movement#"&amp;$B$12,"Custom1#"&amp;$B$6,"Custom2#"&amp;$B$7,"Custom3#"&amp;$B$8,"Custom4#"&amp;$B$9,"Entity#"&amp;$B89,"Account#"&amp;$L$16)),2)</f>
        <v>0</v>
      </c>
      <c r="M89" s="231">
        <f>ROUND(([2]!HsGetValue("FCC","Scenario#"&amp;$B$2,"Years#"&amp;$B$4,"Period#"&amp;$B$3,"View#"&amp;$B$10,"Consolidation#"&amp;$B$13,"Data Source#"&amp;$B$11,"Intercompany#"&amp;$B$14,"Movement#"&amp;$B$12,"Custom1#"&amp;$B$6,"Custom2#"&amp;$B$7,"Custom3#"&amp;$B$8,"Custom4#"&amp;$B$9,"Entity#"&amp;$B89,"Account#"&amp;$M$15)+[2]!HsGetValue("FCC","Scenario#"&amp;$B$2,"Years#"&amp;$B$4,"Period#"&amp;$B$3,"View#"&amp;$B$10,"Consolidation#"&amp;$B$13,"Data Source#"&amp;$B$11,"Intercompany#"&amp;$B$14,"Movement#"&amp;$B$12,"Custom1#"&amp;$B$6,"Custom2#"&amp;$B$7,"Custom3#"&amp;$B$8,"Custom4#"&amp;$B$9,"Entity#"&amp;$B89,"Account#"&amp;$M$16)+[2]!HsGetValue("FCC","Scenario#"&amp;$B$2,"Years#"&amp;$B$4,"Period#"&amp;$B$3,"View#"&amp;$B$10,"Consolidation#"&amp;$B$13,"Data Source#"&amp;$B$11,"Intercompany#"&amp;$B$14,"Movement#"&amp;$B$12,"Custom1#"&amp;$B$6,"Custom2#"&amp;$B$7,"Custom3#"&amp;$B$8,"Custom4#"&amp;$B$9,"Entity#"&amp;$B89,"Account#"&amp;$M$17)),2)</f>
        <v>0</v>
      </c>
      <c r="N89" s="231">
        <f>ROUND(([2]!HsGetValue("FCC","Scenario#"&amp;$B$2,"Years#"&amp;$B$4,"Period#"&amp;$B$3,"View#"&amp;$B$10,"Consolidation#"&amp;$B$13,"Data Source#"&amp;$B$11,"Intercompany#"&amp;$B$14,"Movement#"&amp;$B$12,"Custom1#"&amp;$B$6,"Custom2#"&amp;$B$7,"Custom3#"&amp;$B$8,"Custom4#"&amp;$B$9,"Entity#"&amp;$B89,"Account#"&amp;$N$15)+[2]!HsGetValue("FCC","Scenario#"&amp;$B$2,"Years#"&amp;$B$4,"Period#"&amp;$B$3,"View#"&amp;$B$10,"Consolidation#"&amp;$B$13,"Data Source#"&amp;$B$11,"Intercompany#"&amp;$B$14,"Movement#"&amp;$B$12,"Custom1#"&amp;$B$6,"Custom2#"&amp;$B$7,"Custom3#"&amp;$B$8,"Custom4#"&amp;$B$9,"Entity#"&amp;$B89,"Account#"&amp;$N$16)),2)</f>
        <v>0</v>
      </c>
      <c r="O89" s="231">
        <f>ROUND(([2]!HsGetValue("FCC","Scenario#"&amp;$B$2,"Years#"&amp;$B$4,"Period#"&amp;$B$3,"View#"&amp;$B$10,"Consolidation#"&amp;$B$13,"Data Source#"&amp;$B$11,"Intercompany#"&amp;$B$14,"Movement#"&amp;$B$12,"Custom1#"&amp;$B$6,"Custom2#"&amp;$B$7,"Custom3#"&amp;$B$8,"Custom4#"&amp;$B$9,"Entity#"&amp;$B89,"Account#"&amp;$O$15)+[2]!HsGetValue("FCC","Scenario#"&amp;$B$2,"Years#"&amp;$B$4,"Period#"&amp;$B$3,"View#"&amp;$B$10,"Consolidation#"&amp;$B$13,"Data Source#"&amp;$B$11,"Intercompany#"&amp;$B$14,"Movement#"&amp;$B$12,"Custom1#"&amp;$B$6,"Custom2#"&amp;$B$7,"Custom3#"&amp;$B$8,"Custom4#"&amp;$B$9,"Entity#"&amp;$B89,"Account#"&amp;$O$16)),2)</f>
        <v>0</v>
      </c>
      <c r="P89" s="231">
        <f>ROUND(([2]!HsGetValue("FCC","Scenario#"&amp;$B$2,"Years#"&amp;$B$4,"Period#"&amp;$B$3,"View#"&amp;$B$10,"Consolidation#"&amp;$B$13,"Data Source#"&amp;$B$11,"Intercompany#"&amp;$B$14,"Movement#"&amp;$B$12,"Custom1#"&amp;$B$6,"Custom2#"&amp;$B$7,"Custom3#"&amp;$B$8,"Custom4#"&amp;$B$9,"Entity#"&amp;$B89,"Account#"&amp;$P$15)+[2]!HsGetValue("FCC","Scenario#"&amp;$B$2,"Years#"&amp;$B$4,"Period#"&amp;$B$3,"View#"&amp;$B$10,"Consolidation#"&amp;$B$13,"Data Source#"&amp;$B$11,"Intercompany#"&amp;$B$14,"Movement#"&amp;$B$12,"Custom1#"&amp;$B$6,"Custom2#"&amp;$B$7,"Custom3#"&amp;$B$8,"Custom4#"&amp;$B$9,"Entity#"&amp;$B89,"Account#"&amp;$P$16)),2)</f>
        <v>0</v>
      </c>
      <c r="Q89" s="133">
        <f>ROUND(([2]!HsGetValue("FCC","Scenario#"&amp;$B$2,"Years#"&amp;$B$4,"Period#"&amp;$B$3,"View#"&amp;$B$10,"Consolidation#"&amp;$B$13,"Data Source#"&amp;$B$11,"Intercompany#"&amp;$B$14,"Movement#"&amp;$B$12,"Custom1#"&amp;$B$6,"Custom2#"&amp;$B$7,"Custom3#"&amp;$B$8,"Custom4#"&amp;$B$9,"Entity#"&amp;$B89,"Account#"&amp;$Q$15)),2)</f>
        <v>0</v>
      </c>
      <c r="R89" s="231">
        <f>ROUND(([2]!HsGetValue("FCC","Scenario#"&amp;$B$2,"Years#"&amp;$B$4,"Period#"&amp;$B$3,"View#"&amp;$B$10,"Consolidation#"&amp;$B$13,"Data Source#"&amp;$B$11,"Intercompany#"&amp;$B$14,"Movement#"&amp;$B$12,"Custom1#"&amp;$B$6,"Custom2#"&amp;$B$7,"Custom3#"&amp;$B$8,"Custom4#"&amp;$B$9,"Entity#"&amp;$B89,"Account#"&amp;$R$15)),2)</f>
        <v>0</v>
      </c>
      <c r="S89" s="231">
        <f>ROUND(([2]!HsGetValue("FCC","Scenario#"&amp;$B$2,"Years#"&amp;$B$4,"Period#"&amp;$B$3,"View#"&amp;$B$10,"Consolidation#"&amp;$B$13,"Data Source#"&amp;$B$11,"Intercompany#"&amp;$B$14,"Movement#"&amp;$B$12,"Custom1#"&amp;$B$6,"Custom2#"&amp;$B$7,"Custom3#"&amp;$B$8,"Custom4#"&amp;$B$9,"Entity#"&amp;$B89,"Account#"&amp;$S$15)),2)</f>
        <v>11297000</v>
      </c>
      <c r="T89" s="231"/>
      <c r="U89" s="133">
        <f>ROUND(([2]!HsGetValue("FCC","Scenario#"&amp;$B$2,"Years#"&amp;$B$4,"Period#"&amp;$B$3,"View#"&amp;$B$10,"Consolidation#"&amp;$B$13,"Data Source#"&amp;$B$11,"Intercompany#"&amp;$B$14,"Movement#"&amp;$B$12,"Custom1#"&amp;$B$6,"Custom2#"&amp;$B$7,"Custom3#"&amp;$B$8,"Custom4#"&amp;$B$9,"Entity#"&amp;$B89,"Account#"&amp;$U$15)),2)</f>
        <v>0</v>
      </c>
      <c r="V89" s="231">
        <f>ROUND(([2]!HsGetValue("FCC","Scenario#"&amp;$B$2,"Years#"&amp;$B$4,"Period#"&amp;$B$3,"View#"&amp;$B$10,"Consolidation#"&amp;$B$13,"Data Source#"&amp;$B$11,"Intercompany#"&amp;$B$14,"Movement#"&amp;$B$12,"Custom1#"&amp;$B$6,"Custom2#"&amp;$B$7,"Custom3#"&amp;$B$8,"Custom4#"&amp;$B$9,"Entity#"&amp;$B89,"Account#"&amp;$V$15)),2)</f>
        <v>0</v>
      </c>
      <c r="W89" s="231">
        <f>ROUND(([2]!HsGetValue("FCC","Scenario#"&amp;$B$2,"Years#"&amp;$B$4,"Period#"&amp;$B$3,"View#"&amp;$B$10,"Consolidation#"&amp;$B$13,"Data Source#"&amp;$B$11,"Intercompany#"&amp;$B$14,"Movement#"&amp;$B$12,"Custom1#"&amp;$B$6,"Custom2#"&amp;$B$7,"Custom3#"&amp;$B$8,"Custom4#"&amp;$B$9,"Entity#"&amp;$B89,"Account#"&amp;$W$15)+[2]!HsGetValue("FCC","Scenario#"&amp;$B$2,"Years#"&amp;$B$4,"Period#"&amp;$B$3,"View#"&amp;$B$10,"Consolidation#"&amp;$B$13,"Data Source#"&amp;$B$11,"Intercompany#"&amp;$B$14,"Movement#"&amp;$B$12,"Custom1#"&amp;$B$6,"Custom2#"&amp;$B$7,"Custom3#"&amp;$B$8,"Custom4#"&amp;$B$9,"Entity#"&amp;$B89,"Account#"&amp;$W$16)),2)</f>
        <v>0</v>
      </c>
    </row>
    <row r="90" spans="1:23" s="41" customFormat="1" ht="15" customHeight="1">
      <c r="A90" s="240" t="s">
        <v>420</v>
      </c>
      <c r="B90" s="240" t="s">
        <v>357</v>
      </c>
      <c r="C90" s="240">
        <v>91700</v>
      </c>
      <c r="D90" s="240" t="s">
        <v>167</v>
      </c>
      <c r="E90" s="41" t="s">
        <v>171</v>
      </c>
      <c r="F90" s="229">
        <f t="shared" si="2"/>
        <v>3429641</v>
      </c>
      <c r="G90" s="231">
        <f>ROUND(([2]!HsGetValue("FCC","Scenario#"&amp;$B$2,"Years#"&amp;$B$4,"Period#"&amp;$B$3,"View#"&amp;$B$10,"Consolidation#"&amp;$B$13,"Data Source#"&amp;B$11,"Intercompany#"&amp;$B$14,"Movement#"&amp;$B$12,"Custom1#"&amp;$B$6,"Custom2#"&amp;$B$7,"Custom3#"&amp;$B$8,"Custom4#"&amp;$B$9,"Entity#"&amp;$B90,"Account#"&amp;$G$15)+[2]!HsGetValue("FCC","Scenario#"&amp;$B$2,"Years#"&amp;$B$4,"Period#"&amp;$B$3,"View#"&amp;$B$10,"Consolidation#"&amp;$B$13,"Data Source#"&amp;B$11,"Intercompany#"&amp;$B$14,"Movement#"&amp;$B$12,"Custom1#"&amp;$B$6,"Custom2#"&amp;$B$7,"Custom3#"&amp;$B$8,"Custom4#"&amp;$B$9,"Entity#"&amp;$B90,"Account#"&amp;$G$16)),2)</f>
        <v>0</v>
      </c>
      <c r="H90" s="231">
        <f>ROUND(([2]!HsGetValue("FCC","Scenario#"&amp;$B$2,"Years#"&amp;$B$4,"Period#"&amp;$B$3,"View#"&amp;$B$10,"Consolidation#"&amp;$B$13,"Data Source#"&amp;$B$11,"Intercompany#"&amp;$B$14,"Movement#"&amp;$B$12,"Custom1#"&amp;$B$6,"Custom2#"&amp;$B$7,"Custom3#"&amp;$B$8,"Custom4#"&amp;$B$9,"Entity#"&amp;$B90,"Account#"&amp;$H$15)+[2]!HsGetValue("FCC","Scenario#"&amp;$B$2,"Years#"&amp;$B$4,"Period#"&amp;$B$3,"View#"&amp;$B$10,"Consolidation#"&amp;$B$13,"Data Source#"&amp;$B$11,"Intercompany#"&amp;$B$14,"Movement#"&amp;$B$12,"Custom1#"&amp;$B$6,"Custom2#"&amp;$B$7,"Custom3#"&amp;$B$8,"Custom4#"&amp;$B$9,"Entity#"&amp;$B90,"Account#"&amp;$H$16)),2)</f>
        <v>0</v>
      </c>
      <c r="I90" s="133">
        <f>ROUND(([2]!HsGetValue("FCC","Scenario#"&amp;$B$2,"Years#"&amp;$B$4,"Period#"&amp;$B$3,"View#"&amp;$B$10,"Consolidation#"&amp;$B$13,"Data Source#"&amp;$B$11,"Intercompany#"&amp;$B$14,"Movement#"&amp;$B$12,"Custom1#"&amp;$B$6,"Custom2#"&amp;$B$7,"Custom3#"&amp;$B$8,"Custom4#"&amp;$B$9,"Entity#"&amp;$B90,"Account#"&amp;$I$15)+[2]!HsGetValue("FCC","Scenario#"&amp;$B$2,"Years#"&amp;$B$4,"Period#"&amp;$B$3,"View#"&amp;$B$10,"Consolidation#"&amp;$B$13,"Data Source#"&amp;$B$11,"Intercompany#"&amp;$B$14,"Movement#"&amp;$B$12,"Custom1#"&amp;$B$6,"Custom2#"&amp;$B$7,"Custom3#"&amp;$B$8,"Custom4#"&amp;$B$9,"Entity#"&amp;$B90,"Account#"&amp;$I$16)+[2]!HsGetValue("FCC","Scenario#"&amp;$B$2,"Years#"&amp;$B$4,"Period#"&amp;$B$3,"View#"&amp;$B$10,"Consolidation#"&amp;$B$13,"Data Source#"&amp;$B$11,"Intercompany#"&amp;$B$14,"Movement#"&amp;$B$12,"Custom1#"&amp;$B$6,"Custom2#"&amp;$B$7,"Custom3#"&amp;$B$8,"Custom4#"&amp;$B$9,"Entity#"&amp;$B90,"Account#"&amp;$I$17)),2)</f>
        <v>0</v>
      </c>
      <c r="J90" s="234">
        <f>ROUND(([2]!HsGetValue("FCC","Scenario#"&amp;$B$2,"Years#"&amp;$B$4,"Period#"&amp;$B$3,"View#"&amp;$B$10,"Consolidation#"&amp;$B$13,"Data Source#"&amp;$B$11,"Intercompany#"&amp;$B$14,"Movement#"&amp;$B$12,"Custom1#"&amp;$B$6,"Custom2#"&amp;$B$7,"Custom3#"&amp;$B$8,"Custom4#"&amp;$B$9,"Entity#"&amp;$B90,"Account#"&amp;$J$15)+[2]!HsGetValue("FCC","Scenario#"&amp;$B$2,"Years#"&amp;$B$4,"Period#"&amp;$B$3,"View#"&amp;$B$10,"Consolidation#"&amp;$B$13,"Data Source#"&amp;$B$11,"Intercompany#"&amp;$B$14,"Movement#"&amp;$B$12,"Custom1#"&amp;$B$6,"Custom2#"&amp;$B$7,"Custom3#"&amp;$B$8,"Custom4#"&amp;$B$9,"Entity#"&amp;$B90,"Account#"&amp;$J$16)),2)</f>
        <v>0</v>
      </c>
      <c r="K90" s="231">
        <f>ROUND(([2]!HsGetValue("FCC","Scenario#"&amp;$B$2,"Years#"&amp;$B$4,"Period#"&amp;$B$3,"View#"&amp;$B$10,"Consolidation#"&amp;$B$13,"Data Source#"&amp;$B$11,"Intercompany#"&amp;$B$14,"Movement#"&amp;$B$12,"Custom1#"&amp;$B$6,"Custom2#"&amp;$B$7,"Custom3#"&amp;$B$8,"Custom4#"&amp;$B$9,"Entity#"&amp;$B90,"Account#"&amp;$K$15)+[2]!HsGetValue("FCC","Scenario#"&amp;$B$2,"Years#"&amp;$B$4,"Period#"&amp;$B$3,"View#"&amp;$B$10,"Consolidation#"&amp;$B$13,"Data Source#"&amp;$B$11,"Intercompany#"&amp;$B$14,"Movement#"&amp;$B$12,"Custom1#"&amp;$B$6,"Custom2#"&amp;$B$7,"Custom3#"&amp;$B$8,"Custom4#"&amp;$B$9,"Entity#"&amp;$B90,"Account#"&amp;$K$16)+[2]!HsGetValue("FCC","Scenario#"&amp;$B$2,"Years#"&amp;$B$4,"Period#"&amp;$B$3,"View#"&amp;$B$10,"Consolidation#"&amp;$B$13,"Data Source#"&amp;$B$11,"Intercompany#"&amp;$B$14,"Movement#"&amp;$B$12,"Custom1#"&amp;$B$6,"Custom2#"&amp;$B$7,"Custom3#"&amp;$B$8,"Custom4#"&amp;$B$9,"Entity#"&amp;$B90,"Account#"&amp;$K$17)+[2]!HsGetValue("FCC","Scenario#"&amp;$B$2,"Years#"&amp;$B$4,"Period#"&amp;$B$3,"View#"&amp;$B$10,"Consolidation#"&amp;$B$13,"Data Source#"&amp;$B$11,"Intercompany#"&amp;$B$14,"Movement#"&amp;$B$12,"Custom1#"&amp;$B$6,"Custom2#"&amp;$B$7,"Custom3#"&amp;$B$8,"Custom4#"&amp;$B$9,"Entity#"&amp;$B90,"Account#"&amp;$K$18)),2)</f>
        <v>4564</v>
      </c>
      <c r="L90" s="231">
        <f>ROUND(([2]!HsGetValue("FCC","Scenario#"&amp;$B$2,"Years#"&amp;$B$4,"Period#"&amp;$B$3,"View#"&amp;$B$10,"Consolidation#"&amp;$B$13,"Data Source#"&amp;$B$11,"Intercompany#"&amp;$B$14,"Movement#"&amp;$B$12,"Custom1#"&amp;$B$6,"Custom2#"&amp;$B$7,"Custom3#"&amp;$B$8,"Custom4#"&amp;$B$9,"Entity#"&amp;$B90,"Account#"&amp;$L$15)+[2]!HsGetValue("FCC","Scenario#"&amp;$B$2,"Years#"&amp;$B$4,"Period#"&amp;$B$3,"View#"&amp;$B$10,"Consolidation#"&amp;$B$13,"Data Source#"&amp;$B$11,"Intercompany#"&amp;$B$14,"Movement#"&amp;$B$12,"Custom1#"&amp;$B$6,"Custom2#"&amp;$B$7,"Custom3#"&amp;$B$8,"Custom4#"&amp;$B$9,"Entity#"&amp;$B90,"Account#"&amp;$L$16)),2)</f>
        <v>0</v>
      </c>
      <c r="M90" s="231">
        <f>ROUND(([2]!HsGetValue("FCC","Scenario#"&amp;$B$2,"Years#"&amp;$B$4,"Period#"&amp;$B$3,"View#"&amp;$B$10,"Consolidation#"&amp;$B$13,"Data Source#"&amp;$B$11,"Intercompany#"&amp;$B$14,"Movement#"&amp;$B$12,"Custom1#"&amp;$B$6,"Custom2#"&amp;$B$7,"Custom3#"&amp;$B$8,"Custom4#"&amp;$B$9,"Entity#"&amp;$B90,"Account#"&amp;$M$15)+[2]!HsGetValue("FCC","Scenario#"&amp;$B$2,"Years#"&amp;$B$4,"Period#"&amp;$B$3,"View#"&amp;$B$10,"Consolidation#"&amp;$B$13,"Data Source#"&amp;$B$11,"Intercompany#"&amp;$B$14,"Movement#"&amp;$B$12,"Custom1#"&amp;$B$6,"Custom2#"&amp;$B$7,"Custom3#"&amp;$B$8,"Custom4#"&amp;$B$9,"Entity#"&amp;$B90,"Account#"&amp;$M$16)+[2]!HsGetValue("FCC","Scenario#"&amp;$B$2,"Years#"&amp;$B$4,"Period#"&amp;$B$3,"View#"&amp;$B$10,"Consolidation#"&amp;$B$13,"Data Source#"&amp;$B$11,"Intercompany#"&amp;$B$14,"Movement#"&amp;$B$12,"Custom1#"&amp;$B$6,"Custom2#"&amp;$B$7,"Custom3#"&amp;$B$8,"Custom4#"&amp;$B$9,"Entity#"&amp;$B90,"Account#"&amp;$M$17)),2)</f>
        <v>0</v>
      </c>
      <c r="N90" s="231">
        <f>ROUND(([2]!HsGetValue("FCC","Scenario#"&amp;$B$2,"Years#"&amp;$B$4,"Period#"&amp;$B$3,"View#"&amp;$B$10,"Consolidation#"&amp;$B$13,"Data Source#"&amp;$B$11,"Intercompany#"&amp;$B$14,"Movement#"&amp;$B$12,"Custom1#"&amp;$B$6,"Custom2#"&amp;$B$7,"Custom3#"&amp;$B$8,"Custom4#"&amp;$B$9,"Entity#"&amp;$B90,"Account#"&amp;$N$15)+[2]!HsGetValue("FCC","Scenario#"&amp;$B$2,"Years#"&amp;$B$4,"Period#"&amp;$B$3,"View#"&amp;$B$10,"Consolidation#"&amp;$B$13,"Data Source#"&amp;$B$11,"Intercompany#"&amp;$B$14,"Movement#"&amp;$B$12,"Custom1#"&amp;$B$6,"Custom2#"&amp;$B$7,"Custom3#"&amp;$B$8,"Custom4#"&amp;$B$9,"Entity#"&amp;$B90,"Account#"&amp;$N$16)),2)</f>
        <v>0</v>
      </c>
      <c r="O90" s="231">
        <f>ROUND(([2]!HsGetValue("FCC","Scenario#"&amp;$B$2,"Years#"&amp;$B$4,"Period#"&amp;$B$3,"View#"&amp;$B$10,"Consolidation#"&amp;$B$13,"Data Source#"&amp;$B$11,"Intercompany#"&amp;$B$14,"Movement#"&amp;$B$12,"Custom1#"&amp;$B$6,"Custom2#"&amp;$B$7,"Custom3#"&amp;$B$8,"Custom4#"&amp;$B$9,"Entity#"&amp;$B90,"Account#"&amp;$O$15)+[2]!HsGetValue("FCC","Scenario#"&amp;$B$2,"Years#"&amp;$B$4,"Period#"&amp;$B$3,"View#"&amp;$B$10,"Consolidation#"&amp;$B$13,"Data Source#"&amp;$B$11,"Intercompany#"&amp;$B$14,"Movement#"&amp;$B$12,"Custom1#"&amp;$B$6,"Custom2#"&amp;$B$7,"Custom3#"&amp;$B$8,"Custom4#"&amp;$B$9,"Entity#"&amp;$B90,"Account#"&amp;$O$16)),2)</f>
        <v>0</v>
      </c>
      <c r="P90" s="231">
        <f>ROUND(([2]!HsGetValue("FCC","Scenario#"&amp;$B$2,"Years#"&amp;$B$4,"Period#"&amp;$B$3,"View#"&amp;$B$10,"Consolidation#"&amp;$B$13,"Data Source#"&amp;$B$11,"Intercompany#"&amp;$B$14,"Movement#"&amp;$B$12,"Custom1#"&amp;$B$6,"Custom2#"&amp;$B$7,"Custom3#"&amp;$B$8,"Custom4#"&amp;$B$9,"Entity#"&amp;$B90,"Account#"&amp;$P$15)+[2]!HsGetValue("FCC","Scenario#"&amp;$B$2,"Years#"&amp;$B$4,"Period#"&amp;$B$3,"View#"&amp;$B$10,"Consolidation#"&amp;$B$13,"Data Source#"&amp;$B$11,"Intercompany#"&amp;$B$14,"Movement#"&amp;$B$12,"Custom1#"&amp;$B$6,"Custom2#"&amp;$B$7,"Custom3#"&amp;$B$8,"Custom4#"&amp;$B$9,"Entity#"&amp;$B90,"Account#"&amp;$P$16)),2)</f>
        <v>0</v>
      </c>
      <c r="Q90" s="133">
        <f>ROUND(([2]!HsGetValue("FCC","Scenario#"&amp;$B$2,"Years#"&amp;$B$4,"Period#"&amp;$B$3,"View#"&amp;$B$10,"Consolidation#"&amp;$B$13,"Data Source#"&amp;$B$11,"Intercompany#"&amp;$B$14,"Movement#"&amp;$B$12,"Custom1#"&amp;$B$6,"Custom2#"&amp;$B$7,"Custom3#"&amp;$B$8,"Custom4#"&amp;$B$9,"Entity#"&amp;$B90,"Account#"&amp;$Q$15)),2)</f>
        <v>0</v>
      </c>
      <c r="R90" s="231">
        <f>ROUND(([2]!HsGetValue("FCC","Scenario#"&amp;$B$2,"Years#"&amp;$B$4,"Period#"&amp;$B$3,"View#"&amp;$B$10,"Consolidation#"&amp;$B$13,"Data Source#"&amp;$B$11,"Intercompany#"&amp;$B$14,"Movement#"&amp;$B$12,"Custom1#"&amp;$B$6,"Custom2#"&amp;$B$7,"Custom3#"&amp;$B$8,"Custom4#"&amp;$B$9,"Entity#"&amp;$B90,"Account#"&amp;$R$15)),2)</f>
        <v>0</v>
      </c>
      <c r="S90" s="231">
        <f>ROUND(([2]!HsGetValue("FCC","Scenario#"&amp;$B$2,"Years#"&amp;$B$4,"Period#"&amp;$B$3,"View#"&amp;$B$10,"Consolidation#"&amp;$B$13,"Data Source#"&amp;$B$11,"Intercompany#"&amp;$B$14,"Movement#"&amp;$B$12,"Custom1#"&amp;$B$6,"Custom2#"&amp;$B$7,"Custom3#"&amp;$B$8,"Custom4#"&amp;$B$9,"Entity#"&amp;$B90,"Account#"&amp;$S$15)),2)</f>
        <v>0</v>
      </c>
      <c r="T90" s="231"/>
      <c r="U90" s="133">
        <f>ROUND(([2]!HsGetValue("FCC","Scenario#"&amp;$B$2,"Years#"&amp;$B$4,"Period#"&amp;$B$3,"View#"&amp;$B$10,"Consolidation#"&amp;$B$13,"Data Source#"&amp;$B$11,"Intercompany#"&amp;$B$14,"Movement#"&amp;$B$12,"Custom1#"&amp;$B$6,"Custom2#"&amp;$B$7,"Custom3#"&amp;$B$8,"Custom4#"&amp;$B$9,"Entity#"&amp;$B90,"Account#"&amp;$U$15)),2)</f>
        <v>0</v>
      </c>
      <c r="V90" s="231">
        <f>ROUND(([2]!HsGetValue("FCC","Scenario#"&amp;$B$2,"Years#"&amp;$B$4,"Period#"&amp;$B$3,"View#"&amp;$B$10,"Consolidation#"&amp;$B$13,"Data Source#"&amp;$B$11,"Intercompany#"&amp;$B$14,"Movement#"&amp;$B$12,"Custom1#"&amp;$B$6,"Custom2#"&amp;$B$7,"Custom3#"&amp;$B$8,"Custom4#"&amp;$B$9,"Entity#"&amp;$B90,"Account#"&amp;$V$15)),2)</f>
        <v>0</v>
      </c>
      <c r="W90" s="231">
        <f>ROUND(([2]!HsGetValue("FCC","Scenario#"&amp;$B$2,"Years#"&amp;$B$4,"Period#"&amp;$B$3,"View#"&amp;$B$10,"Consolidation#"&amp;$B$13,"Data Source#"&amp;$B$11,"Intercompany#"&amp;$B$14,"Movement#"&amp;$B$12,"Custom1#"&amp;$B$6,"Custom2#"&amp;$B$7,"Custom3#"&amp;$B$8,"Custom4#"&amp;$B$9,"Entity#"&amp;$B90,"Account#"&amp;$W$15)+[2]!HsGetValue("FCC","Scenario#"&amp;$B$2,"Years#"&amp;$B$4,"Period#"&amp;$B$3,"View#"&amp;$B$10,"Consolidation#"&amp;$B$13,"Data Source#"&amp;$B$11,"Intercompany#"&amp;$B$14,"Movement#"&amp;$B$12,"Custom1#"&amp;$B$6,"Custom2#"&amp;$B$7,"Custom3#"&amp;$B$8,"Custom4#"&amp;$B$9,"Entity#"&amp;$B90,"Account#"&amp;$W$16)),2)</f>
        <v>3425077</v>
      </c>
    </row>
    <row r="91" spans="1:23" s="41" customFormat="1" ht="15" customHeight="1">
      <c r="A91" s="240" t="s">
        <v>420</v>
      </c>
      <c r="B91" s="240" t="s">
        <v>358</v>
      </c>
      <c r="C91" s="240">
        <v>91800</v>
      </c>
      <c r="D91" s="240" t="s">
        <v>167</v>
      </c>
      <c r="E91" s="41" t="s">
        <v>172</v>
      </c>
      <c r="F91" s="229">
        <f t="shared" si="2"/>
        <v>0</v>
      </c>
      <c r="G91" s="231">
        <f>ROUND(([2]!HsGetValue("FCC","Scenario#"&amp;$B$2,"Years#"&amp;$B$4,"Period#"&amp;$B$3,"View#"&amp;$B$10,"Consolidation#"&amp;$B$13,"Data Source#"&amp;B$11,"Intercompany#"&amp;$B$14,"Movement#"&amp;$B$12,"Custom1#"&amp;$B$6,"Custom2#"&amp;$B$7,"Custom3#"&amp;$B$8,"Custom4#"&amp;$B$9,"Entity#"&amp;$B91,"Account#"&amp;$G$15)+[2]!HsGetValue("FCC","Scenario#"&amp;$B$2,"Years#"&amp;$B$4,"Period#"&amp;$B$3,"View#"&amp;$B$10,"Consolidation#"&amp;$B$13,"Data Source#"&amp;B$11,"Intercompany#"&amp;$B$14,"Movement#"&amp;$B$12,"Custom1#"&amp;$B$6,"Custom2#"&amp;$B$7,"Custom3#"&amp;$B$8,"Custom4#"&amp;$B$9,"Entity#"&amp;$B91,"Account#"&amp;$G$16)),2)</f>
        <v>0</v>
      </c>
      <c r="H91" s="231">
        <f>ROUND(([2]!HsGetValue("FCC","Scenario#"&amp;$B$2,"Years#"&amp;$B$4,"Period#"&amp;$B$3,"View#"&amp;$B$10,"Consolidation#"&amp;$B$13,"Data Source#"&amp;$B$11,"Intercompany#"&amp;$B$14,"Movement#"&amp;$B$12,"Custom1#"&amp;$B$6,"Custom2#"&amp;$B$7,"Custom3#"&amp;$B$8,"Custom4#"&amp;$B$9,"Entity#"&amp;$B91,"Account#"&amp;$H$15)+[2]!HsGetValue("FCC","Scenario#"&amp;$B$2,"Years#"&amp;$B$4,"Period#"&amp;$B$3,"View#"&amp;$B$10,"Consolidation#"&amp;$B$13,"Data Source#"&amp;$B$11,"Intercompany#"&amp;$B$14,"Movement#"&amp;$B$12,"Custom1#"&amp;$B$6,"Custom2#"&amp;$B$7,"Custom3#"&amp;$B$8,"Custom4#"&amp;$B$9,"Entity#"&amp;$B91,"Account#"&amp;$H$16)),2)</f>
        <v>0</v>
      </c>
      <c r="I91" s="133">
        <f>ROUND(([2]!HsGetValue("FCC","Scenario#"&amp;$B$2,"Years#"&amp;$B$4,"Period#"&amp;$B$3,"View#"&amp;$B$10,"Consolidation#"&amp;$B$13,"Data Source#"&amp;$B$11,"Intercompany#"&amp;$B$14,"Movement#"&amp;$B$12,"Custom1#"&amp;$B$6,"Custom2#"&amp;$B$7,"Custom3#"&amp;$B$8,"Custom4#"&amp;$B$9,"Entity#"&amp;$B91,"Account#"&amp;$I$15)+[2]!HsGetValue("FCC","Scenario#"&amp;$B$2,"Years#"&amp;$B$4,"Period#"&amp;$B$3,"View#"&amp;$B$10,"Consolidation#"&amp;$B$13,"Data Source#"&amp;$B$11,"Intercompany#"&amp;$B$14,"Movement#"&amp;$B$12,"Custom1#"&amp;$B$6,"Custom2#"&amp;$B$7,"Custom3#"&amp;$B$8,"Custom4#"&amp;$B$9,"Entity#"&amp;$B91,"Account#"&amp;$I$16)+[2]!HsGetValue("FCC","Scenario#"&amp;$B$2,"Years#"&amp;$B$4,"Period#"&amp;$B$3,"View#"&amp;$B$10,"Consolidation#"&amp;$B$13,"Data Source#"&amp;$B$11,"Intercompany#"&amp;$B$14,"Movement#"&amp;$B$12,"Custom1#"&amp;$B$6,"Custom2#"&amp;$B$7,"Custom3#"&amp;$B$8,"Custom4#"&amp;$B$9,"Entity#"&amp;$B91,"Account#"&amp;$I$17)),2)</f>
        <v>0</v>
      </c>
      <c r="J91" s="234">
        <f>ROUND(([2]!HsGetValue("FCC","Scenario#"&amp;$B$2,"Years#"&amp;$B$4,"Period#"&amp;$B$3,"View#"&amp;$B$10,"Consolidation#"&amp;$B$13,"Data Source#"&amp;$B$11,"Intercompany#"&amp;$B$14,"Movement#"&amp;$B$12,"Custom1#"&amp;$B$6,"Custom2#"&amp;$B$7,"Custom3#"&amp;$B$8,"Custom4#"&amp;$B$9,"Entity#"&amp;$B91,"Account#"&amp;$J$15)+[2]!HsGetValue("FCC","Scenario#"&amp;$B$2,"Years#"&amp;$B$4,"Period#"&amp;$B$3,"View#"&amp;$B$10,"Consolidation#"&amp;$B$13,"Data Source#"&amp;$B$11,"Intercompany#"&amp;$B$14,"Movement#"&amp;$B$12,"Custom1#"&amp;$B$6,"Custom2#"&amp;$B$7,"Custom3#"&amp;$B$8,"Custom4#"&amp;$B$9,"Entity#"&amp;$B91,"Account#"&amp;$J$16)),2)</f>
        <v>0</v>
      </c>
      <c r="K91" s="231">
        <f>ROUND(([2]!HsGetValue("FCC","Scenario#"&amp;$B$2,"Years#"&amp;$B$4,"Period#"&amp;$B$3,"View#"&amp;$B$10,"Consolidation#"&amp;$B$13,"Data Source#"&amp;$B$11,"Intercompany#"&amp;$B$14,"Movement#"&amp;$B$12,"Custom1#"&amp;$B$6,"Custom2#"&amp;$B$7,"Custom3#"&amp;$B$8,"Custom4#"&amp;$B$9,"Entity#"&amp;$B91,"Account#"&amp;$K$15)+[2]!HsGetValue("FCC","Scenario#"&amp;$B$2,"Years#"&amp;$B$4,"Period#"&amp;$B$3,"View#"&amp;$B$10,"Consolidation#"&amp;$B$13,"Data Source#"&amp;$B$11,"Intercompany#"&amp;$B$14,"Movement#"&amp;$B$12,"Custom1#"&amp;$B$6,"Custom2#"&amp;$B$7,"Custom3#"&amp;$B$8,"Custom4#"&amp;$B$9,"Entity#"&amp;$B91,"Account#"&amp;$K$16)+[2]!HsGetValue("FCC","Scenario#"&amp;$B$2,"Years#"&amp;$B$4,"Period#"&amp;$B$3,"View#"&amp;$B$10,"Consolidation#"&amp;$B$13,"Data Source#"&amp;$B$11,"Intercompany#"&amp;$B$14,"Movement#"&amp;$B$12,"Custom1#"&amp;$B$6,"Custom2#"&amp;$B$7,"Custom3#"&amp;$B$8,"Custom4#"&amp;$B$9,"Entity#"&amp;$B91,"Account#"&amp;$K$17)+[2]!HsGetValue("FCC","Scenario#"&amp;$B$2,"Years#"&amp;$B$4,"Period#"&amp;$B$3,"View#"&amp;$B$10,"Consolidation#"&amp;$B$13,"Data Source#"&amp;$B$11,"Intercompany#"&amp;$B$14,"Movement#"&amp;$B$12,"Custom1#"&amp;$B$6,"Custom2#"&amp;$B$7,"Custom3#"&amp;$B$8,"Custom4#"&amp;$B$9,"Entity#"&amp;$B91,"Account#"&amp;$K$18)),2)</f>
        <v>0</v>
      </c>
      <c r="L91" s="231">
        <f>ROUND(([2]!HsGetValue("FCC","Scenario#"&amp;$B$2,"Years#"&amp;$B$4,"Period#"&amp;$B$3,"View#"&amp;$B$10,"Consolidation#"&amp;$B$13,"Data Source#"&amp;$B$11,"Intercompany#"&amp;$B$14,"Movement#"&amp;$B$12,"Custom1#"&amp;$B$6,"Custom2#"&amp;$B$7,"Custom3#"&amp;$B$8,"Custom4#"&amp;$B$9,"Entity#"&amp;$B91,"Account#"&amp;$L$15)+[2]!HsGetValue("FCC","Scenario#"&amp;$B$2,"Years#"&amp;$B$4,"Period#"&amp;$B$3,"View#"&amp;$B$10,"Consolidation#"&amp;$B$13,"Data Source#"&amp;$B$11,"Intercompany#"&amp;$B$14,"Movement#"&amp;$B$12,"Custom1#"&amp;$B$6,"Custom2#"&amp;$B$7,"Custom3#"&amp;$B$8,"Custom4#"&amp;$B$9,"Entity#"&amp;$B91,"Account#"&amp;$L$16)),2)</f>
        <v>0</v>
      </c>
      <c r="M91" s="231">
        <f>ROUND(([2]!HsGetValue("FCC","Scenario#"&amp;$B$2,"Years#"&amp;$B$4,"Period#"&amp;$B$3,"View#"&amp;$B$10,"Consolidation#"&amp;$B$13,"Data Source#"&amp;$B$11,"Intercompany#"&amp;$B$14,"Movement#"&amp;$B$12,"Custom1#"&amp;$B$6,"Custom2#"&amp;$B$7,"Custom3#"&amp;$B$8,"Custom4#"&amp;$B$9,"Entity#"&amp;$B91,"Account#"&amp;$M$15)+[2]!HsGetValue("FCC","Scenario#"&amp;$B$2,"Years#"&amp;$B$4,"Period#"&amp;$B$3,"View#"&amp;$B$10,"Consolidation#"&amp;$B$13,"Data Source#"&amp;$B$11,"Intercompany#"&amp;$B$14,"Movement#"&amp;$B$12,"Custom1#"&amp;$B$6,"Custom2#"&amp;$B$7,"Custom3#"&amp;$B$8,"Custom4#"&amp;$B$9,"Entity#"&amp;$B91,"Account#"&amp;$M$16)+[2]!HsGetValue("FCC","Scenario#"&amp;$B$2,"Years#"&amp;$B$4,"Period#"&amp;$B$3,"View#"&amp;$B$10,"Consolidation#"&amp;$B$13,"Data Source#"&amp;$B$11,"Intercompany#"&amp;$B$14,"Movement#"&amp;$B$12,"Custom1#"&amp;$B$6,"Custom2#"&amp;$B$7,"Custom3#"&amp;$B$8,"Custom4#"&amp;$B$9,"Entity#"&amp;$B91,"Account#"&amp;$M$17)),2)</f>
        <v>0</v>
      </c>
      <c r="N91" s="231">
        <f>ROUND(([2]!HsGetValue("FCC","Scenario#"&amp;$B$2,"Years#"&amp;$B$4,"Period#"&amp;$B$3,"View#"&amp;$B$10,"Consolidation#"&amp;$B$13,"Data Source#"&amp;$B$11,"Intercompany#"&amp;$B$14,"Movement#"&amp;$B$12,"Custom1#"&amp;$B$6,"Custom2#"&amp;$B$7,"Custom3#"&amp;$B$8,"Custom4#"&amp;$B$9,"Entity#"&amp;$B91,"Account#"&amp;$N$15)+[2]!HsGetValue("FCC","Scenario#"&amp;$B$2,"Years#"&amp;$B$4,"Period#"&amp;$B$3,"View#"&amp;$B$10,"Consolidation#"&amp;$B$13,"Data Source#"&amp;$B$11,"Intercompany#"&amp;$B$14,"Movement#"&amp;$B$12,"Custom1#"&amp;$B$6,"Custom2#"&amp;$B$7,"Custom3#"&amp;$B$8,"Custom4#"&amp;$B$9,"Entity#"&amp;$B91,"Account#"&amp;$N$16)),2)</f>
        <v>0</v>
      </c>
      <c r="O91" s="231">
        <f>ROUND(([2]!HsGetValue("FCC","Scenario#"&amp;$B$2,"Years#"&amp;$B$4,"Period#"&amp;$B$3,"View#"&amp;$B$10,"Consolidation#"&amp;$B$13,"Data Source#"&amp;$B$11,"Intercompany#"&amp;$B$14,"Movement#"&amp;$B$12,"Custom1#"&amp;$B$6,"Custom2#"&amp;$B$7,"Custom3#"&amp;$B$8,"Custom4#"&amp;$B$9,"Entity#"&amp;$B91,"Account#"&amp;$O$15)+[2]!HsGetValue("FCC","Scenario#"&amp;$B$2,"Years#"&amp;$B$4,"Period#"&amp;$B$3,"View#"&amp;$B$10,"Consolidation#"&amp;$B$13,"Data Source#"&amp;$B$11,"Intercompany#"&amp;$B$14,"Movement#"&amp;$B$12,"Custom1#"&amp;$B$6,"Custom2#"&amp;$B$7,"Custom3#"&amp;$B$8,"Custom4#"&amp;$B$9,"Entity#"&amp;$B91,"Account#"&amp;$O$16)),2)</f>
        <v>0</v>
      </c>
      <c r="P91" s="231">
        <f>ROUND(([2]!HsGetValue("FCC","Scenario#"&amp;$B$2,"Years#"&amp;$B$4,"Period#"&amp;$B$3,"View#"&amp;$B$10,"Consolidation#"&amp;$B$13,"Data Source#"&amp;$B$11,"Intercompany#"&amp;$B$14,"Movement#"&amp;$B$12,"Custom1#"&amp;$B$6,"Custom2#"&amp;$B$7,"Custom3#"&amp;$B$8,"Custom4#"&amp;$B$9,"Entity#"&amp;$B91,"Account#"&amp;$P$15)+[2]!HsGetValue("FCC","Scenario#"&amp;$B$2,"Years#"&amp;$B$4,"Period#"&amp;$B$3,"View#"&amp;$B$10,"Consolidation#"&amp;$B$13,"Data Source#"&amp;$B$11,"Intercompany#"&amp;$B$14,"Movement#"&amp;$B$12,"Custom1#"&amp;$B$6,"Custom2#"&amp;$B$7,"Custom3#"&amp;$B$8,"Custom4#"&amp;$B$9,"Entity#"&amp;$B91,"Account#"&amp;$P$16)),2)</f>
        <v>0</v>
      </c>
      <c r="Q91" s="133">
        <f>ROUND(([2]!HsGetValue("FCC","Scenario#"&amp;$B$2,"Years#"&amp;$B$4,"Period#"&amp;$B$3,"View#"&amp;$B$10,"Consolidation#"&amp;$B$13,"Data Source#"&amp;$B$11,"Intercompany#"&amp;$B$14,"Movement#"&amp;$B$12,"Custom1#"&amp;$B$6,"Custom2#"&amp;$B$7,"Custom3#"&amp;$B$8,"Custom4#"&amp;$B$9,"Entity#"&amp;$B91,"Account#"&amp;$Q$15)),2)</f>
        <v>0</v>
      </c>
      <c r="R91" s="231">
        <f>ROUND(([2]!HsGetValue("FCC","Scenario#"&amp;$B$2,"Years#"&amp;$B$4,"Period#"&amp;$B$3,"View#"&amp;$B$10,"Consolidation#"&amp;$B$13,"Data Source#"&amp;$B$11,"Intercompany#"&amp;$B$14,"Movement#"&amp;$B$12,"Custom1#"&amp;$B$6,"Custom2#"&amp;$B$7,"Custom3#"&amp;$B$8,"Custom4#"&amp;$B$9,"Entity#"&amp;$B91,"Account#"&amp;$R$15)),2)</f>
        <v>0</v>
      </c>
      <c r="S91" s="231">
        <f>ROUND(([2]!HsGetValue("FCC","Scenario#"&amp;$B$2,"Years#"&amp;$B$4,"Period#"&amp;$B$3,"View#"&amp;$B$10,"Consolidation#"&amp;$B$13,"Data Source#"&amp;$B$11,"Intercompany#"&amp;$B$14,"Movement#"&amp;$B$12,"Custom1#"&amp;$B$6,"Custom2#"&amp;$B$7,"Custom3#"&amp;$B$8,"Custom4#"&amp;$B$9,"Entity#"&amp;$B91,"Account#"&amp;$S$15)),2)</f>
        <v>0</v>
      </c>
      <c r="T91" s="231"/>
      <c r="U91" s="133">
        <f>ROUND(([2]!HsGetValue("FCC","Scenario#"&amp;$B$2,"Years#"&amp;$B$4,"Period#"&amp;$B$3,"View#"&amp;$B$10,"Consolidation#"&amp;$B$13,"Data Source#"&amp;$B$11,"Intercompany#"&amp;$B$14,"Movement#"&amp;$B$12,"Custom1#"&amp;$B$6,"Custom2#"&amp;$B$7,"Custom3#"&amp;$B$8,"Custom4#"&amp;$B$9,"Entity#"&amp;$B91,"Account#"&amp;$U$15)),2)</f>
        <v>0</v>
      </c>
      <c r="V91" s="231">
        <f>ROUND(([2]!HsGetValue("FCC","Scenario#"&amp;$B$2,"Years#"&amp;$B$4,"Period#"&amp;$B$3,"View#"&amp;$B$10,"Consolidation#"&amp;$B$13,"Data Source#"&amp;$B$11,"Intercompany#"&amp;$B$14,"Movement#"&amp;$B$12,"Custom1#"&amp;$B$6,"Custom2#"&amp;$B$7,"Custom3#"&amp;$B$8,"Custom4#"&amp;$B$9,"Entity#"&amp;$B91,"Account#"&amp;$V$15)),2)</f>
        <v>0</v>
      </c>
      <c r="W91" s="231">
        <f>ROUND(([2]!HsGetValue("FCC","Scenario#"&amp;$B$2,"Years#"&amp;$B$4,"Period#"&amp;$B$3,"View#"&amp;$B$10,"Consolidation#"&amp;$B$13,"Data Source#"&amp;$B$11,"Intercompany#"&amp;$B$14,"Movement#"&amp;$B$12,"Custom1#"&amp;$B$6,"Custom2#"&amp;$B$7,"Custom3#"&amp;$B$8,"Custom4#"&amp;$B$9,"Entity#"&amp;$B91,"Account#"&amp;$W$15)+[2]!HsGetValue("FCC","Scenario#"&amp;$B$2,"Years#"&amp;$B$4,"Period#"&amp;$B$3,"View#"&amp;$B$10,"Consolidation#"&amp;$B$13,"Data Source#"&amp;$B$11,"Intercompany#"&amp;$B$14,"Movement#"&amp;$B$12,"Custom1#"&amp;$B$6,"Custom2#"&amp;$B$7,"Custom3#"&amp;$B$8,"Custom4#"&amp;$B$9,"Entity#"&amp;$B91,"Account#"&amp;$W$16)),2)</f>
        <v>0</v>
      </c>
    </row>
    <row r="92" spans="1:23" s="41" customFormat="1" ht="15" customHeight="1">
      <c r="A92" s="240" t="s">
        <v>420</v>
      </c>
      <c r="B92" s="240" t="s">
        <v>359</v>
      </c>
      <c r="C92" s="240">
        <v>91900</v>
      </c>
      <c r="D92" s="240" t="s">
        <v>167</v>
      </c>
      <c r="E92" s="41" t="s">
        <v>112</v>
      </c>
      <c r="F92" s="229">
        <f t="shared" si="2"/>
        <v>0</v>
      </c>
      <c r="G92" s="231">
        <f>ROUND(([2]!HsGetValue("FCC","Scenario#"&amp;$B$2,"Years#"&amp;$B$4,"Period#"&amp;$B$3,"View#"&amp;$B$10,"Consolidation#"&amp;$B$13,"Data Source#"&amp;B$11,"Intercompany#"&amp;$B$14,"Movement#"&amp;$B$12,"Custom1#"&amp;$B$6,"Custom2#"&amp;$B$7,"Custom3#"&amp;$B$8,"Custom4#"&amp;$B$9,"Entity#"&amp;$B92,"Account#"&amp;$G$15)+[2]!HsGetValue("FCC","Scenario#"&amp;$B$2,"Years#"&amp;$B$4,"Period#"&amp;$B$3,"View#"&amp;$B$10,"Consolidation#"&amp;$B$13,"Data Source#"&amp;B$11,"Intercompany#"&amp;$B$14,"Movement#"&amp;$B$12,"Custom1#"&amp;$B$6,"Custom2#"&amp;$B$7,"Custom3#"&amp;$B$8,"Custom4#"&amp;$B$9,"Entity#"&amp;$B92,"Account#"&amp;$G$16)),2)</f>
        <v>0</v>
      </c>
      <c r="H92" s="231">
        <f>ROUND(([2]!HsGetValue("FCC","Scenario#"&amp;$B$2,"Years#"&amp;$B$4,"Period#"&amp;$B$3,"View#"&amp;$B$10,"Consolidation#"&amp;$B$13,"Data Source#"&amp;$B$11,"Intercompany#"&amp;$B$14,"Movement#"&amp;$B$12,"Custom1#"&amp;$B$6,"Custom2#"&amp;$B$7,"Custom3#"&amp;$B$8,"Custom4#"&amp;$B$9,"Entity#"&amp;$B92,"Account#"&amp;$H$15)+[2]!HsGetValue("FCC","Scenario#"&amp;$B$2,"Years#"&amp;$B$4,"Period#"&amp;$B$3,"View#"&amp;$B$10,"Consolidation#"&amp;$B$13,"Data Source#"&amp;$B$11,"Intercompany#"&amp;$B$14,"Movement#"&amp;$B$12,"Custom1#"&amp;$B$6,"Custom2#"&amp;$B$7,"Custom3#"&amp;$B$8,"Custom4#"&amp;$B$9,"Entity#"&amp;$B92,"Account#"&amp;$H$16)),2)</f>
        <v>0</v>
      </c>
      <c r="I92" s="133">
        <f>ROUND(([2]!HsGetValue("FCC","Scenario#"&amp;$B$2,"Years#"&amp;$B$4,"Period#"&amp;$B$3,"View#"&amp;$B$10,"Consolidation#"&amp;$B$13,"Data Source#"&amp;$B$11,"Intercompany#"&amp;$B$14,"Movement#"&amp;$B$12,"Custom1#"&amp;$B$6,"Custom2#"&amp;$B$7,"Custom3#"&amp;$B$8,"Custom4#"&amp;$B$9,"Entity#"&amp;$B92,"Account#"&amp;$I$15)+[2]!HsGetValue("FCC","Scenario#"&amp;$B$2,"Years#"&amp;$B$4,"Period#"&amp;$B$3,"View#"&amp;$B$10,"Consolidation#"&amp;$B$13,"Data Source#"&amp;$B$11,"Intercompany#"&amp;$B$14,"Movement#"&amp;$B$12,"Custom1#"&amp;$B$6,"Custom2#"&amp;$B$7,"Custom3#"&amp;$B$8,"Custom4#"&amp;$B$9,"Entity#"&amp;$B92,"Account#"&amp;$I$16)+[2]!HsGetValue("FCC","Scenario#"&amp;$B$2,"Years#"&amp;$B$4,"Period#"&amp;$B$3,"View#"&amp;$B$10,"Consolidation#"&amp;$B$13,"Data Source#"&amp;$B$11,"Intercompany#"&amp;$B$14,"Movement#"&amp;$B$12,"Custom1#"&amp;$B$6,"Custom2#"&amp;$B$7,"Custom3#"&amp;$B$8,"Custom4#"&amp;$B$9,"Entity#"&amp;$B92,"Account#"&amp;$I$17)),2)</f>
        <v>0</v>
      </c>
      <c r="J92" s="234">
        <f>ROUND(([2]!HsGetValue("FCC","Scenario#"&amp;$B$2,"Years#"&amp;$B$4,"Period#"&amp;$B$3,"View#"&amp;$B$10,"Consolidation#"&amp;$B$13,"Data Source#"&amp;$B$11,"Intercompany#"&amp;$B$14,"Movement#"&amp;$B$12,"Custom1#"&amp;$B$6,"Custom2#"&amp;$B$7,"Custom3#"&amp;$B$8,"Custom4#"&amp;$B$9,"Entity#"&amp;$B92,"Account#"&amp;$J$15)+[2]!HsGetValue("FCC","Scenario#"&amp;$B$2,"Years#"&amp;$B$4,"Period#"&amp;$B$3,"View#"&amp;$B$10,"Consolidation#"&amp;$B$13,"Data Source#"&amp;$B$11,"Intercompany#"&amp;$B$14,"Movement#"&amp;$B$12,"Custom1#"&amp;$B$6,"Custom2#"&amp;$B$7,"Custom3#"&amp;$B$8,"Custom4#"&amp;$B$9,"Entity#"&amp;$B92,"Account#"&amp;$J$16)),2)</f>
        <v>0</v>
      </c>
      <c r="K92" s="231">
        <f>ROUND(([2]!HsGetValue("FCC","Scenario#"&amp;$B$2,"Years#"&amp;$B$4,"Period#"&amp;$B$3,"View#"&amp;$B$10,"Consolidation#"&amp;$B$13,"Data Source#"&amp;$B$11,"Intercompany#"&amp;$B$14,"Movement#"&amp;$B$12,"Custom1#"&amp;$B$6,"Custom2#"&amp;$B$7,"Custom3#"&amp;$B$8,"Custom4#"&amp;$B$9,"Entity#"&amp;$B92,"Account#"&amp;$K$15)+[2]!HsGetValue("FCC","Scenario#"&amp;$B$2,"Years#"&amp;$B$4,"Period#"&amp;$B$3,"View#"&amp;$B$10,"Consolidation#"&amp;$B$13,"Data Source#"&amp;$B$11,"Intercompany#"&amp;$B$14,"Movement#"&amp;$B$12,"Custom1#"&amp;$B$6,"Custom2#"&amp;$B$7,"Custom3#"&amp;$B$8,"Custom4#"&amp;$B$9,"Entity#"&amp;$B92,"Account#"&amp;$K$16)+[2]!HsGetValue("FCC","Scenario#"&amp;$B$2,"Years#"&amp;$B$4,"Period#"&amp;$B$3,"View#"&amp;$B$10,"Consolidation#"&amp;$B$13,"Data Source#"&amp;$B$11,"Intercompany#"&amp;$B$14,"Movement#"&amp;$B$12,"Custom1#"&amp;$B$6,"Custom2#"&amp;$B$7,"Custom3#"&amp;$B$8,"Custom4#"&amp;$B$9,"Entity#"&amp;$B92,"Account#"&amp;$K$17)+[2]!HsGetValue("FCC","Scenario#"&amp;$B$2,"Years#"&amp;$B$4,"Period#"&amp;$B$3,"View#"&amp;$B$10,"Consolidation#"&amp;$B$13,"Data Source#"&amp;$B$11,"Intercompany#"&amp;$B$14,"Movement#"&amp;$B$12,"Custom1#"&amp;$B$6,"Custom2#"&amp;$B$7,"Custom3#"&amp;$B$8,"Custom4#"&amp;$B$9,"Entity#"&amp;$B92,"Account#"&amp;$K$18)),2)</f>
        <v>0</v>
      </c>
      <c r="L92" s="231">
        <f>ROUND(([2]!HsGetValue("FCC","Scenario#"&amp;$B$2,"Years#"&amp;$B$4,"Period#"&amp;$B$3,"View#"&amp;$B$10,"Consolidation#"&amp;$B$13,"Data Source#"&amp;$B$11,"Intercompany#"&amp;$B$14,"Movement#"&amp;$B$12,"Custom1#"&amp;$B$6,"Custom2#"&amp;$B$7,"Custom3#"&amp;$B$8,"Custom4#"&amp;$B$9,"Entity#"&amp;$B92,"Account#"&amp;$L$15)+[2]!HsGetValue("FCC","Scenario#"&amp;$B$2,"Years#"&amp;$B$4,"Period#"&amp;$B$3,"View#"&amp;$B$10,"Consolidation#"&amp;$B$13,"Data Source#"&amp;$B$11,"Intercompany#"&amp;$B$14,"Movement#"&amp;$B$12,"Custom1#"&amp;$B$6,"Custom2#"&amp;$B$7,"Custom3#"&amp;$B$8,"Custom4#"&amp;$B$9,"Entity#"&amp;$B92,"Account#"&amp;$L$16)),2)</f>
        <v>0</v>
      </c>
      <c r="M92" s="231">
        <f>ROUND(([2]!HsGetValue("FCC","Scenario#"&amp;$B$2,"Years#"&amp;$B$4,"Period#"&amp;$B$3,"View#"&amp;$B$10,"Consolidation#"&amp;$B$13,"Data Source#"&amp;$B$11,"Intercompany#"&amp;$B$14,"Movement#"&amp;$B$12,"Custom1#"&amp;$B$6,"Custom2#"&amp;$B$7,"Custom3#"&amp;$B$8,"Custom4#"&amp;$B$9,"Entity#"&amp;$B92,"Account#"&amp;$M$15)+[2]!HsGetValue("FCC","Scenario#"&amp;$B$2,"Years#"&amp;$B$4,"Period#"&amp;$B$3,"View#"&amp;$B$10,"Consolidation#"&amp;$B$13,"Data Source#"&amp;$B$11,"Intercompany#"&amp;$B$14,"Movement#"&amp;$B$12,"Custom1#"&amp;$B$6,"Custom2#"&amp;$B$7,"Custom3#"&amp;$B$8,"Custom4#"&amp;$B$9,"Entity#"&amp;$B92,"Account#"&amp;$M$16)+[2]!HsGetValue("FCC","Scenario#"&amp;$B$2,"Years#"&amp;$B$4,"Period#"&amp;$B$3,"View#"&amp;$B$10,"Consolidation#"&amp;$B$13,"Data Source#"&amp;$B$11,"Intercompany#"&amp;$B$14,"Movement#"&amp;$B$12,"Custom1#"&amp;$B$6,"Custom2#"&amp;$B$7,"Custom3#"&amp;$B$8,"Custom4#"&amp;$B$9,"Entity#"&amp;$B92,"Account#"&amp;$M$17)),2)</f>
        <v>0</v>
      </c>
      <c r="N92" s="231">
        <f>ROUND(([2]!HsGetValue("FCC","Scenario#"&amp;$B$2,"Years#"&amp;$B$4,"Period#"&amp;$B$3,"View#"&amp;$B$10,"Consolidation#"&amp;$B$13,"Data Source#"&amp;$B$11,"Intercompany#"&amp;$B$14,"Movement#"&amp;$B$12,"Custom1#"&amp;$B$6,"Custom2#"&amp;$B$7,"Custom3#"&amp;$B$8,"Custom4#"&amp;$B$9,"Entity#"&amp;$B92,"Account#"&amp;$N$15)+[2]!HsGetValue("FCC","Scenario#"&amp;$B$2,"Years#"&amp;$B$4,"Period#"&amp;$B$3,"View#"&amp;$B$10,"Consolidation#"&amp;$B$13,"Data Source#"&amp;$B$11,"Intercompany#"&amp;$B$14,"Movement#"&amp;$B$12,"Custom1#"&amp;$B$6,"Custom2#"&amp;$B$7,"Custom3#"&amp;$B$8,"Custom4#"&amp;$B$9,"Entity#"&amp;$B92,"Account#"&amp;$N$16)),2)</f>
        <v>0</v>
      </c>
      <c r="O92" s="231">
        <f>ROUND(([2]!HsGetValue("FCC","Scenario#"&amp;$B$2,"Years#"&amp;$B$4,"Period#"&amp;$B$3,"View#"&amp;$B$10,"Consolidation#"&amp;$B$13,"Data Source#"&amp;$B$11,"Intercompany#"&amp;$B$14,"Movement#"&amp;$B$12,"Custom1#"&amp;$B$6,"Custom2#"&amp;$B$7,"Custom3#"&amp;$B$8,"Custom4#"&amp;$B$9,"Entity#"&amp;$B92,"Account#"&amp;$O$15)+[2]!HsGetValue("FCC","Scenario#"&amp;$B$2,"Years#"&amp;$B$4,"Period#"&amp;$B$3,"View#"&amp;$B$10,"Consolidation#"&amp;$B$13,"Data Source#"&amp;$B$11,"Intercompany#"&amp;$B$14,"Movement#"&amp;$B$12,"Custom1#"&amp;$B$6,"Custom2#"&amp;$B$7,"Custom3#"&amp;$B$8,"Custom4#"&amp;$B$9,"Entity#"&amp;$B92,"Account#"&amp;$O$16)),2)</f>
        <v>0</v>
      </c>
      <c r="P92" s="231">
        <f>ROUND(([2]!HsGetValue("FCC","Scenario#"&amp;$B$2,"Years#"&amp;$B$4,"Period#"&amp;$B$3,"View#"&amp;$B$10,"Consolidation#"&amp;$B$13,"Data Source#"&amp;$B$11,"Intercompany#"&amp;$B$14,"Movement#"&amp;$B$12,"Custom1#"&amp;$B$6,"Custom2#"&amp;$B$7,"Custom3#"&amp;$B$8,"Custom4#"&amp;$B$9,"Entity#"&amp;$B92,"Account#"&amp;$P$15)+[2]!HsGetValue("FCC","Scenario#"&amp;$B$2,"Years#"&amp;$B$4,"Period#"&amp;$B$3,"View#"&amp;$B$10,"Consolidation#"&amp;$B$13,"Data Source#"&amp;$B$11,"Intercompany#"&amp;$B$14,"Movement#"&amp;$B$12,"Custom1#"&amp;$B$6,"Custom2#"&amp;$B$7,"Custom3#"&amp;$B$8,"Custom4#"&amp;$B$9,"Entity#"&amp;$B92,"Account#"&amp;$P$16)),2)</f>
        <v>0</v>
      </c>
      <c r="Q92" s="133">
        <f>ROUND(([2]!HsGetValue("FCC","Scenario#"&amp;$B$2,"Years#"&amp;$B$4,"Period#"&amp;$B$3,"View#"&amp;$B$10,"Consolidation#"&amp;$B$13,"Data Source#"&amp;$B$11,"Intercompany#"&amp;$B$14,"Movement#"&amp;$B$12,"Custom1#"&amp;$B$6,"Custom2#"&amp;$B$7,"Custom3#"&amp;$B$8,"Custom4#"&amp;$B$9,"Entity#"&amp;$B92,"Account#"&amp;$Q$15)),2)</f>
        <v>0</v>
      </c>
      <c r="R92" s="231">
        <f>ROUND(([2]!HsGetValue("FCC","Scenario#"&amp;$B$2,"Years#"&amp;$B$4,"Period#"&amp;$B$3,"View#"&amp;$B$10,"Consolidation#"&amp;$B$13,"Data Source#"&amp;$B$11,"Intercompany#"&amp;$B$14,"Movement#"&amp;$B$12,"Custom1#"&amp;$B$6,"Custom2#"&amp;$B$7,"Custom3#"&amp;$B$8,"Custom4#"&amp;$B$9,"Entity#"&amp;$B92,"Account#"&amp;$R$15)),2)</f>
        <v>0</v>
      </c>
      <c r="S92" s="231">
        <f>ROUND(([2]!HsGetValue("FCC","Scenario#"&amp;$B$2,"Years#"&amp;$B$4,"Period#"&amp;$B$3,"View#"&amp;$B$10,"Consolidation#"&amp;$B$13,"Data Source#"&amp;$B$11,"Intercompany#"&amp;$B$14,"Movement#"&amp;$B$12,"Custom1#"&amp;$B$6,"Custom2#"&amp;$B$7,"Custom3#"&amp;$B$8,"Custom4#"&amp;$B$9,"Entity#"&amp;$B92,"Account#"&amp;$S$15)),2)</f>
        <v>0</v>
      </c>
      <c r="T92" s="231"/>
      <c r="U92" s="133">
        <f>ROUND(([2]!HsGetValue("FCC","Scenario#"&amp;$B$2,"Years#"&amp;$B$4,"Period#"&amp;$B$3,"View#"&amp;$B$10,"Consolidation#"&amp;$B$13,"Data Source#"&amp;$B$11,"Intercompany#"&amp;$B$14,"Movement#"&amp;$B$12,"Custom1#"&amp;$B$6,"Custom2#"&amp;$B$7,"Custom3#"&amp;$B$8,"Custom4#"&amp;$B$9,"Entity#"&amp;$B92,"Account#"&amp;$U$15)),2)</f>
        <v>0</v>
      </c>
      <c r="V92" s="231">
        <f>ROUND(([2]!HsGetValue("FCC","Scenario#"&amp;$B$2,"Years#"&amp;$B$4,"Period#"&amp;$B$3,"View#"&amp;$B$10,"Consolidation#"&amp;$B$13,"Data Source#"&amp;$B$11,"Intercompany#"&amp;$B$14,"Movement#"&amp;$B$12,"Custom1#"&amp;$B$6,"Custom2#"&amp;$B$7,"Custom3#"&amp;$B$8,"Custom4#"&amp;$B$9,"Entity#"&amp;$B92,"Account#"&amp;$V$15)),2)</f>
        <v>0</v>
      </c>
      <c r="W92" s="231">
        <f>ROUND(([2]!HsGetValue("FCC","Scenario#"&amp;$B$2,"Years#"&amp;$B$4,"Period#"&amp;$B$3,"View#"&amp;$B$10,"Consolidation#"&amp;$B$13,"Data Source#"&amp;$B$11,"Intercompany#"&amp;$B$14,"Movement#"&amp;$B$12,"Custom1#"&amp;$B$6,"Custom2#"&amp;$B$7,"Custom3#"&amp;$B$8,"Custom4#"&amp;$B$9,"Entity#"&amp;$B92,"Account#"&amp;$W$15)+[2]!HsGetValue("FCC","Scenario#"&amp;$B$2,"Years#"&amp;$B$4,"Period#"&amp;$B$3,"View#"&amp;$B$10,"Consolidation#"&amp;$B$13,"Data Source#"&amp;$B$11,"Intercompany#"&amp;$B$14,"Movement#"&amp;$B$12,"Custom1#"&amp;$B$6,"Custom2#"&amp;$B$7,"Custom3#"&amp;$B$8,"Custom4#"&amp;$B$9,"Entity#"&amp;$B92,"Account#"&amp;$W$16)),2)</f>
        <v>0</v>
      </c>
    </row>
    <row r="93" spans="1:23" s="41" customFormat="1" ht="15" customHeight="1">
      <c r="A93" s="240" t="s">
        <v>420</v>
      </c>
      <c r="B93" s="240" t="s">
        <v>361</v>
      </c>
      <c r="C93" s="240">
        <v>92200</v>
      </c>
      <c r="D93" s="240" t="s">
        <v>167</v>
      </c>
      <c r="E93" s="41" t="s">
        <v>114</v>
      </c>
      <c r="F93" s="229">
        <f t="shared" si="2"/>
        <v>47226593.429999992</v>
      </c>
      <c r="G93" s="231">
        <f>ROUND(([2]!HsGetValue("FCC","Scenario#"&amp;$B$2,"Years#"&amp;$B$4,"Period#"&amp;$B$3,"View#"&amp;$B$10,"Consolidation#"&amp;$B$13,"Data Source#"&amp;B$11,"Intercompany#"&amp;$B$14,"Movement#"&amp;$B$12,"Custom1#"&amp;$B$6,"Custom2#"&amp;$B$7,"Custom3#"&amp;$B$8,"Custom4#"&amp;$B$9,"Entity#"&amp;$B93,"Account#"&amp;$G$15)+[2]!HsGetValue("FCC","Scenario#"&amp;$B$2,"Years#"&amp;$B$4,"Period#"&amp;$B$3,"View#"&amp;$B$10,"Consolidation#"&amp;$B$13,"Data Source#"&amp;B$11,"Intercompany#"&amp;$B$14,"Movement#"&amp;$B$12,"Custom1#"&amp;$B$6,"Custom2#"&amp;$B$7,"Custom3#"&amp;$B$8,"Custom4#"&amp;$B$9,"Entity#"&amp;$B93,"Account#"&amp;$G$16)),2)</f>
        <v>2087520.35</v>
      </c>
      <c r="H93" s="231">
        <f>ROUND(([2]!HsGetValue("FCC","Scenario#"&amp;$B$2,"Years#"&amp;$B$4,"Period#"&amp;$B$3,"View#"&amp;$B$10,"Consolidation#"&amp;$B$13,"Data Source#"&amp;$B$11,"Intercompany#"&amp;$B$14,"Movement#"&amp;$B$12,"Custom1#"&amp;$B$6,"Custom2#"&amp;$B$7,"Custom3#"&amp;$B$8,"Custom4#"&amp;$B$9,"Entity#"&amp;$B93,"Account#"&amp;$H$15)+[2]!HsGetValue("FCC","Scenario#"&amp;$B$2,"Years#"&amp;$B$4,"Period#"&amp;$B$3,"View#"&amp;$B$10,"Consolidation#"&amp;$B$13,"Data Source#"&amp;$B$11,"Intercompany#"&amp;$B$14,"Movement#"&amp;$B$12,"Custom1#"&amp;$B$6,"Custom2#"&amp;$B$7,"Custom3#"&amp;$B$8,"Custom4#"&amp;$B$9,"Entity#"&amp;$B93,"Account#"&amp;$H$16)),2)</f>
        <v>2087520.35</v>
      </c>
      <c r="I93" s="133">
        <f>ROUND(([2]!HsGetValue("FCC","Scenario#"&amp;$B$2,"Years#"&amp;$B$4,"Period#"&amp;$B$3,"View#"&amp;$B$10,"Consolidation#"&amp;$B$13,"Data Source#"&amp;$B$11,"Intercompany#"&amp;$B$14,"Movement#"&amp;$B$12,"Custom1#"&amp;$B$6,"Custom2#"&amp;$B$7,"Custom3#"&amp;$B$8,"Custom4#"&amp;$B$9,"Entity#"&amp;$B93,"Account#"&amp;$I$15)+[2]!HsGetValue("FCC","Scenario#"&amp;$B$2,"Years#"&amp;$B$4,"Period#"&amp;$B$3,"View#"&amp;$B$10,"Consolidation#"&amp;$B$13,"Data Source#"&amp;$B$11,"Intercompany#"&amp;$B$14,"Movement#"&amp;$B$12,"Custom1#"&amp;$B$6,"Custom2#"&amp;$B$7,"Custom3#"&amp;$B$8,"Custom4#"&amp;$B$9,"Entity#"&amp;$B93,"Account#"&amp;$I$16)+[2]!HsGetValue("FCC","Scenario#"&amp;$B$2,"Years#"&amp;$B$4,"Period#"&amp;$B$3,"View#"&amp;$B$10,"Consolidation#"&amp;$B$13,"Data Source#"&amp;$B$11,"Intercompany#"&amp;$B$14,"Movement#"&amp;$B$12,"Custom1#"&amp;$B$6,"Custom2#"&amp;$B$7,"Custom3#"&amp;$B$8,"Custom4#"&amp;$B$9,"Entity#"&amp;$B93,"Account#"&amp;$I$17)),2)</f>
        <v>0</v>
      </c>
      <c r="J93" s="234">
        <f>ROUND(([2]!HsGetValue("FCC","Scenario#"&amp;$B$2,"Years#"&amp;$B$4,"Period#"&amp;$B$3,"View#"&amp;$B$10,"Consolidation#"&amp;$B$13,"Data Source#"&amp;$B$11,"Intercompany#"&amp;$B$14,"Movement#"&amp;$B$12,"Custom1#"&amp;$B$6,"Custom2#"&amp;$B$7,"Custom3#"&amp;$B$8,"Custom4#"&amp;$B$9,"Entity#"&amp;$B93,"Account#"&amp;$J$15)+[2]!HsGetValue("FCC","Scenario#"&amp;$B$2,"Years#"&amp;$B$4,"Period#"&amp;$B$3,"View#"&amp;$B$10,"Consolidation#"&amp;$B$13,"Data Source#"&amp;$B$11,"Intercompany#"&amp;$B$14,"Movement#"&amp;$B$12,"Custom1#"&amp;$B$6,"Custom2#"&amp;$B$7,"Custom3#"&amp;$B$8,"Custom4#"&amp;$B$9,"Entity#"&amp;$B93,"Account#"&amp;$J$16)),2)</f>
        <v>0</v>
      </c>
      <c r="K93" s="231">
        <f>ROUND(([2]!HsGetValue("FCC","Scenario#"&amp;$B$2,"Years#"&amp;$B$4,"Period#"&amp;$B$3,"View#"&amp;$B$10,"Consolidation#"&amp;$B$13,"Data Source#"&amp;$B$11,"Intercompany#"&amp;$B$14,"Movement#"&amp;$B$12,"Custom1#"&amp;$B$6,"Custom2#"&amp;$B$7,"Custom3#"&amp;$B$8,"Custom4#"&amp;$B$9,"Entity#"&amp;$B93,"Account#"&amp;$K$15)+[2]!HsGetValue("FCC","Scenario#"&amp;$B$2,"Years#"&amp;$B$4,"Period#"&amp;$B$3,"View#"&amp;$B$10,"Consolidation#"&amp;$B$13,"Data Source#"&amp;$B$11,"Intercompany#"&amp;$B$14,"Movement#"&amp;$B$12,"Custom1#"&amp;$B$6,"Custom2#"&amp;$B$7,"Custom3#"&amp;$B$8,"Custom4#"&amp;$B$9,"Entity#"&amp;$B93,"Account#"&amp;$K$16)+[2]!HsGetValue("FCC","Scenario#"&amp;$B$2,"Years#"&amp;$B$4,"Period#"&amp;$B$3,"View#"&amp;$B$10,"Consolidation#"&amp;$B$13,"Data Source#"&amp;$B$11,"Intercompany#"&amp;$B$14,"Movement#"&amp;$B$12,"Custom1#"&amp;$B$6,"Custom2#"&amp;$B$7,"Custom3#"&amp;$B$8,"Custom4#"&amp;$B$9,"Entity#"&amp;$B93,"Account#"&amp;$K$17)+[2]!HsGetValue("FCC","Scenario#"&amp;$B$2,"Years#"&amp;$B$4,"Period#"&amp;$B$3,"View#"&amp;$B$10,"Consolidation#"&amp;$B$13,"Data Source#"&amp;$B$11,"Intercompany#"&amp;$B$14,"Movement#"&amp;$B$12,"Custom1#"&amp;$B$6,"Custom2#"&amp;$B$7,"Custom3#"&amp;$B$8,"Custom4#"&amp;$B$9,"Entity#"&amp;$B93,"Account#"&amp;$K$18)),2)</f>
        <v>0</v>
      </c>
      <c r="L93" s="231">
        <f>ROUND(([2]!HsGetValue("FCC","Scenario#"&amp;$B$2,"Years#"&amp;$B$4,"Period#"&amp;$B$3,"View#"&amp;$B$10,"Consolidation#"&amp;$B$13,"Data Source#"&amp;$B$11,"Intercompany#"&amp;$B$14,"Movement#"&amp;$B$12,"Custom1#"&amp;$B$6,"Custom2#"&amp;$B$7,"Custom3#"&amp;$B$8,"Custom4#"&amp;$B$9,"Entity#"&amp;$B93,"Account#"&amp;$L$15)+[2]!HsGetValue("FCC","Scenario#"&amp;$B$2,"Years#"&amp;$B$4,"Period#"&amp;$B$3,"View#"&amp;$B$10,"Consolidation#"&amp;$B$13,"Data Source#"&amp;$B$11,"Intercompany#"&amp;$B$14,"Movement#"&amp;$B$12,"Custom1#"&amp;$B$6,"Custom2#"&amp;$B$7,"Custom3#"&amp;$B$8,"Custom4#"&amp;$B$9,"Entity#"&amp;$B93,"Account#"&amp;$L$16)),2)</f>
        <v>45125573.560000002</v>
      </c>
      <c r="M93" s="231">
        <f>ROUND(([2]!HsGetValue("FCC","Scenario#"&amp;$B$2,"Years#"&amp;$B$4,"Period#"&amp;$B$3,"View#"&amp;$B$10,"Consolidation#"&amp;$B$13,"Data Source#"&amp;$B$11,"Intercompany#"&amp;$B$14,"Movement#"&amp;$B$12,"Custom1#"&amp;$B$6,"Custom2#"&amp;$B$7,"Custom3#"&amp;$B$8,"Custom4#"&amp;$B$9,"Entity#"&amp;$B93,"Account#"&amp;$M$15)+[2]!HsGetValue("FCC","Scenario#"&amp;$B$2,"Years#"&amp;$B$4,"Period#"&amp;$B$3,"View#"&amp;$B$10,"Consolidation#"&amp;$B$13,"Data Source#"&amp;$B$11,"Intercompany#"&amp;$B$14,"Movement#"&amp;$B$12,"Custom1#"&amp;$B$6,"Custom2#"&amp;$B$7,"Custom3#"&amp;$B$8,"Custom4#"&amp;$B$9,"Entity#"&amp;$B93,"Account#"&amp;$M$16)+[2]!HsGetValue("FCC","Scenario#"&amp;$B$2,"Years#"&amp;$B$4,"Period#"&amp;$B$3,"View#"&amp;$B$10,"Consolidation#"&amp;$B$13,"Data Source#"&amp;$B$11,"Intercompany#"&amp;$B$14,"Movement#"&amp;$B$12,"Custom1#"&amp;$B$6,"Custom2#"&amp;$B$7,"Custom3#"&amp;$B$8,"Custom4#"&amp;$B$9,"Entity#"&amp;$B93,"Account#"&amp;$M$17)),2)</f>
        <v>0</v>
      </c>
      <c r="N93" s="231">
        <f>ROUND(([2]!HsGetValue("FCC","Scenario#"&amp;$B$2,"Years#"&amp;$B$4,"Period#"&amp;$B$3,"View#"&amp;$B$10,"Consolidation#"&amp;$B$13,"Data Source#"&amp;$B$11,"Intercompany#"&amp;$B$14,"Movement#"&amp;$B$12,"Custom1#"&amp;$B$6,"Custom2#"&amp;$B$7,"Custom3#"&amp;$B$8,"Custom4#"&amp;$B$9,"Entity#"&amp;$B93,"Account#"&amp;$N$15)+[2]!HsGetValue("FCC","Scenario#"&amp;$B$2,"Years#"&amp;$B$4,"Period#"&amp;$B$3,"View#"&amp;$B$10,"Consolidation#"&amp;$B$13,"Data Source#"&amp;$B$11,"Intercompany#"&amp;$B$14,"Movement#"&amp;$B$12,"Custom1#"&amp;$B$6,"Custom2#"&amp;$B$7,"Custom3#"&amp;$B$8,"Custom4#"&amp;$B$9,"Entity#"&amp;$B93,"Account#"&amp;$N$16)),2)</f>
        <v>0</v>
      </c>
      <c r="O93" s="231">
        <f>ROUND(([2]!HsGetValue("FCC","Scenario#"&amp;$B$2,"Years#"&amp;$B$4,"Period#"&amp;$B$3,"View#"&amp;$B$10,"Consolidation#"&amp;$B$13,"Data Source#"&amp;$B$11,"Intercompany#"&amp;$B$14,"Movement#"&amp;$B$12,"Custom1#"&amp;$B$6,"Custom2#"&amp;$B$7,"Custom3#"&amp;$B$8,"Custom4#"&amp;$B$9,"Entity#"&amp;$B93,"Account#"&amp;$O$15)+[2]!HsGetValue("FCC","Scenario#"&amp;$B$2,"Years#"&amp;$B$4,"Period#"&amp;$B$3,"View#"&amp;$B$10,"Consolidation#"&amp;$B$13,"Data Source#"&amp;$B$11,"Intercompany#"&amp;$B$14,"Movement#"&amp;$B$12,"Custom1#"&amp;$B$6,"Custom2#"&amp;$B$7,"Custom3#"&amp;$B$8,"Custom4#"&amp;$B$9,"Entity#"&amp;$B93,"Account#"&amp;$O$16)),2)</f>
        <v>0</v>
      </c>
      <c r="P93" s="231">
        <f>ROUND(([2]!HsGetValue("FCC","Scenario#"&amp;$B$2,"Years#"&amp;$B$4,"Period#"&amp;$B$3,"View#"&amp;$B$10,"Consolidation#"&amp;$B$13,"Data Source#"&amp;$B$11,"Intercompany#"&amp;$B$14,"Movement#"&amp;$B$12,"Custom1#"&amp;$B$6,"Custom2#"&amp;$B$7,"Custom3#"&amp;$B$8,"Custom4#"&amp;$B$9,"Entity#"&amp;$B93,"Account#"&amp;$P$15)+[2]!HsGetValue("FCC","Scenario#"&amp;$B$2,"Years#"&amp;$B$4,"Period#"&amp;$B$3,"View#"&amp;$B$10,"Consolidation#"&amp;$B$13,"Data Source#"&amp;$B$11,"Intercompany#"&amp;$B$14,"Movement#"&amp;$B$12,"Custom1#"&amp;$B$6,"Custom2#"&amp;$B$7,"Custom3#"&amp;$B$8,"Custom4#"&amp;$B$9,"Entity#"&amp;$B93,"Account#"&amp;$P$16)),2)</f>
        <v>0</v>
      </c>
      <c r="Q93" s="133">
        <f>ROUND(([2]!HsGetValue("FCC","Scenario#"&amp;$B$2,"Years#"&amp;$B$4,"Period#"&amp;$B$3,"View#"&amp;$B$10,"Consolidation#"&amp;$B$13,"Data Source#"&amp;$B$11,"Intercompany#"&amp;$B$14,"Movement#"&amp;$B$12,"Custom1#"&amp;$B$6,"Custom2#"&amp;$B$7,"Custom3#"&amp;$B$8,"Custom4#"&amp;$B$9,"Entity#"&amp;$B93,"Account#"&amp;$Q$15)),2)</f>
        <v>0</v>
      </c>
      <c r="R93" s="231">
        <f>ROUND(([2]!HsGetValue("FCC","Scenario#"&amp;$B$2,"Years#"&amp;$B$4,"Period#"&amp;$B$3,"View#"&amp;$B$10,"Consolidation#"&amp;$B$13,"Data Source#"&amp;$B$11,"Intercompany#"&amp;$B$14,"Movement#"&amp;$B$12,"Custom1#"&amp;$B$6,"Custom2#"&amp;$B$7,"Custom3#"&amp;$B$8,"Custom4#"&amp;$B$9,"Entity#"&amp;$B93,"Account#"&amp;$R$15)),2)</f>
        <v>0</v>
      </c>
      <c r="S93" s="231">
        <f>ROUND(([2]!HsGetValue("FCC","Scenario#"&amp;$B$2,"Years#"&amp;$B$4,"Period#"&amp;$B$3,"View#"&amp;$B$10,"Consolidation#"&amp;$B$13,"Data Source#"&amp;$B$11,"Intercompany#"&amp;$B$14,"Movement#"&amp;$B$12,"Custom1#"&amp;$B$6,"Custom2#"&amp;$B$7,"Custom3#"&amp;$B$8,"Custom4#"&amp;$B$9,"Entity#"&amp;$B93,"Account#"&amp;$S$15)),2)</f>
        <v>32898124</v>
      </c>
      <c r="T93" s="231"/>
      <c r="U93" s="133">
        <f>ROUND(([2]!HsGetValue("FCC","Scenario#"&amp;$B$2,"Years#"&amp;$B$4,"Period#"&amp;$B$3,"View#"&amp;$B$10,"Consolidation#"&amp;$B$13,"Data Source#"&amp;$B$11,"Intercompany#"&amp;$B$14,"Movement#"&amp;$B$12,"Custom1#"&amp;$B$6,"Custom2#"&amp;$B$7,"Custom3#"&amp;$B$8,"Custom4#"&amp;$B$9,"Entity#"&amp;$B93,"Account#"&amp;$U$15)),2)</f>
        <v>0</v>
      </c>
      <c r="V93" s="231">
        <f>ROUND(([2]!HsGetValue("FCC","Scenario#"&amp;$B$2,"Years#"&amp;$B$4,"Period#"&amp;$B$3,"View#"&amp;$B$10,"Consolidation#"&amp;$B$13,"Data Source#"&amp;$B$11,"Intercompany#"&amp;$B$14,"Movement#"&amp;$B$12,"Custom1#"&amp;$B$6,"Custom2#"&amp;$B$7,"Custom3#"&amp;$B$8,"Custom4#"&amp;$B$9,"Entity#"&amp;$B93,"Account#"&amp;$V$15)),2)</f>
        <v>0</v>
      </c>
      <c r="W93" s="231">
        <f>ROUND(([2]!HsGetValue("FCC","Scenario#"&amp;$B$2,"Years#"&amp;$B$4,"Period#"&amp;$B$3,"View#"&amp;$B$10,"Consolidation#"&amp;$B$13,"Data Source#"&amp;$B$11,"Intercompany#"&amp;$B$14,"Movement#"&amp;$B$12,"Custom1#"&amp;$B$6,"Custom2#"&amp;$B$7,"Custom3#"&amp;$B$8,"Custom4#"&amp;$B$9,"Entity#"&amp;$B93,"Account#"&amp;$W$15)+[2]!HsGetValue("FCC","Scenario#"&amp;$B$2,"Years#"&amp;$B$4,"Period#"&amp;$B$3,"View#"&amp;$B$10,"Consolidation#"&amp;$B$13,"Data Source#"&amp;$B$11,"Intercompany#"&amp;$B$14,"Movement#"&amp;$B$12,"Custom1#"&amp;$B$6,"Custom2#"&amp;$B$7,"Custom3#"&amp;$B$8,"Custom4#"&amp;$B$9,"Entity#"&amp;$B93,"Account#"&amp;$W$16)),2)</f>
        <v>13499.52</v>
      </c>
    </row>
    <row r="94" spans="1:23" s="41" customFormat="1" ht="15" customHeight="1">
      <c r="A94" s="240" t="s">
        <v>420</v>
      </c>
      <c r="B94" s="240" t="s">
        <v>362</v>
      </c>
      <c r="C94" s="240">
        <v>92300</v>
      </c>
      <c r="D94" s="240" t="s">
        <v>167</v>
      </c>
      <c r="E94" s="41" t="s">
        <v>173</v>
      </c>
      <c r="F94" s="229">
        <f t="shared" si="2"/>
        <v>1603755960</v>
      </c>
      <c r="G94" s="231">
        <f>ROUND(([2]!HsGetValue("FCC","Scenario#"&amp;$B$2,"Years#"&amp;$B$4,"Period#"&amp;$B$3,"View#"&amp;$B$10,"Consolidation#"&amp;$B$13,"Data Source#"&amp;B$11,"Intercompany#"&amp;$B$14,"Movement#"&amp;$B$12,"Custom1#"&amp;$B$6,"Custom2#"&amp;$B$7,"Custom3#"&amp;$B$8,"Custom4#"&amp;$B$9,"Entity#"&amp;$B94,"Account#"&amp;$G$15)+[2]!HsGetValue("FCC","Scenario#"&amp;$B$2,"Years#"&amp;$B$4,"Period#"&amp;$B$3,"View#"&amp;$B$10,"Consolidation#"&amp;$B$13,"Data Source#"&amp;B$11,"Intercompany#"&amp;$B$14,"Movement#"&amp;$B$12,"Custom1#"&amp;$B$6,"Custom2#"&amp;$B$7,"Custom3#"&amp;$B$8,"Custom4#"&amp;$B$9,"Entity#"&amp;$B94,"Account#"&amp;$G$16)),2)</f>
        <v>0</v>
      </c>
      <c r="H94" s="231">
        <f>ROUND(([2]!HsGetValue("FCC","Scenario#"&amp;$B$2,"Years#"&amp;$B$4,"Period#"&amp;$B$3,"View#"&amp;$B$10,"Consolidation#"&amp;$B$13,"Data Source#"&amp;$B$11,"Intercompany#"&amp;$B$14,"Movement#"&amp;$B$12,"Custom1#"&amp;$B$6,"Custom2#"&amp;$B$7,"Custom3#"&amp;$B$8,"Custom4#"&amp;$B$9,"Entity#"&amp;$B94,"Account#"&amp;$H$15)+[2]!HsGetValue("FCC","Scenario#"&amp;$B$2,"Years#"&amp;$B$4,"Period#"&amp;$B$3,"View#"&amp;$B$10,"Consolidation#"&amp;$B$13,"Data Source#"&amp;$B$11,"Intercompany#"&amp;$B$14,"Movement#"&amp;$B$12,"Custom1#"&amp;$B$6,"Custom2#"&amp;$B$7,"Custom3#"&amp;$B$8,"Custom4#"&amp;$B$9,"Entity#"&amp;$B94,"Account#"&amp;$H$16)),2)</f>
        <v>0</v>
      </c>
      <c r="I94" s="133">
        <f>ROUND(([2]!HsGetValue("FCC","Scenario#"&amp;$B$2,"Years#"&amp;$B$4,"Period#"&amp;$B$3,"View#"&amp;$B$10,"Consolidation#"&amp;$B$13,"Data Source#"&amp;$B$11,"Intercompany#"&amp;$B$14,"Movement#"&amp;$B$12,"Custom1#"&amp;$B$6,"Custom2#"&amp;$B$7,"Custom3#"&amp;$B$8,"Custom4#"&amp;$B$9,"Entity#"&amp;$B94,"Account#"&amp;$I$15)+[2]!HsGetValue("FCC","Scenario#"&amp;$B$2,"Years#"&amp;$B$4,"Period#"&amp;$B$3,"View#"&amp;$B$10,"Consolidation#"&amp;$B$13,"Data Source#"&amp;$B$11,"Intercompany#"&amp;$B$14,"Movement#"&amp;$B$12,"Custom1#"&amp;$B$6,"Custom2#"&amp;$B$7,"Custom3#"&amp;$B$8,"Custom4#"&amp;$B$9,"Entity#"&amp;$B94,"Account#"&amp;$I$16)+[2]!HsGetValue("FCC","Scenario#"&amp;$B$2,"Years#"&amp;$B$4,"Period#"&amp;$B$3,"View#"&amp;$B$10,"Consolidation#"&amp;$B$13,"Data Source#"&amp;$B$11,"Intercompany#"&amp;$B$14,"Movement#"&amp;$B$12,"Custom1#"&amp;$B$6,"Custom2#"&amp;$B$7,"Custom3#"&amp;$B$8,"Custom4#"&amp;$B$9,"Entity#"&amp;$B94,"Account#"&amp;$I$17)),2)</f>
        <v>0</v>
      </c>
      <c r="J94" s="234">
        <f>ROUND(([2]!HsGetValue("FCC","Scenario#"&amp;$B$2,"Years#"&amp;$B$4,"Period#"&amp;$B$3,"View#"&amp;$B$10,"Consolidation#"&amp;$B$13,"Data Source#"&amp;$B$11,"Intercompany#"&amp;$B$14,"Movement#"&amp;$B$12,"Custom1#"&amp;$B$6,"Custom2#"&amp;$B$7,"Custom3#"&amp;$B$8,"Custom4#"&amp;$B$9,"Entity#"&amp;$B94,"Account#"&amp;$J$15)+[2]!HsGetValue("FCC","Scenario#"&amp;$B$2,"Years#"&amp;$B$4,"Period#"&amp;$B$3,"View#"&amp;$B$10,"Consolidation#"&amp;$B$13,"Data Source#"&amp;$B$11,"Intercompany#"&amp;$B$14,"Movement#"&amp;$B$12,"Custom1#"&amp;$B$6,"Custom2#"&amp;$B$7,"Custom3#"&amp;$B$8,"Custom4#"&amp;$B$9,"Entity#"&amp;$B94,"Account#"&amp;$J$16)),2)</f>
        <v>1592885000</v>
      </c>
      <c r="K94" s="231">
        <f>ROUND(([2]!HsGetValue("FCC","Scenario#"&amp;$B$2,"Years#"&amp;$B$4,"Period#"&amp;$B$3,"View#"&amp;$B$10,"Consolidation#"&amp;$B$13,"Data Source#"&amp;$B$11,"Intercompany#"&amp;$B$14,"Movement#"&amp;$B$12,"Custom1#"&amp;$B$6,"Custom2#"&amp;$B$7,"Custom3#"&amp;$B$8,"Custom4#"&amp;$B$9,"Entity#"&amp;$B94,"Account#"&amp;$K$15)+[2]!HsGetValue("FCC","Scenario#"&amp;$B$2,"Years#"&amp;$B$4,"Period#"&amp;$B$3,"View#"&amp;$B$10,"Consolidation#"&amp;$B$13,"Data Source#"&amp;$B$11,"Intercompany#"&amp;$B$14,"Movement#"&amp;$B$12,"Custom1#"&amp;$B$6,"Custom2#"&amp;$B$7,"Custom3#"&amp;$B$8,"Custom4#"&amp;$B$9,"Entity#"&amp;$B94,"Account#"&amp;$K$16)+[2]!HsGetValue("FCC","Scenario#"&amp;$B$2,"Years#"&amp;$B$4,"Period#"&amp;$B$3,"View#"&amp;$B$10,"Consolidation#"&amp;$B$13,"Data Source#"&amp;$B$11,"Intercompany#"&amp;$B$14,"Movement#"&amp;$B$12,"Custom1#"&amp;$B$6,"Custom2#"&amp;$B$7,"Custom3#"&amp;$B$8,"Custom4#"&amp;$B$9,"Entity#"&amp;$B94,"Account#"&amp;$K$17)+[2]!HsGetValue("FCC","Scenario#"&amp;$B$2,"Years#"&amp;$B$4,"Period#"&amp;$B$3,"View#"&amp;$B$10,"Consolidation#"&amp;$B$13,"Data Source#"&amp;$B$11,"Intercompany#"&amp;$B$14,"Movement#"&amp;$B$12,"Custom1#"&amp;$B$6,"Custom2#"&amp;$B$7,"Custom3#"&amp;$B$8,"Custom4#"&amp;$B$9,"Entity#"&amp;$B94,"Account#"&amp;$K$18)),2)</f>
        <v>0</v>
      </c>
      <c r="L94" s="231">
        <f>ROUND(([2]!HsGetValue("FCC","Scenario#"&amp;$B$2,"Years#"&amp;$B$4,"Period#"&amp;$B$3,"View#"&amp;$B$10,"Consolidation#"&amp;$B$13,"Data Source#"&amp;$B$11,"Intercompany#"&amp;$B$14,"Movement#"&amp;$B$12,"Custom1#"&amp;$B$6,"Custom2#"&amp;$B$7,"Custom3#"&amp;$B$8,"Custom4#"&amp;$B$9,"Entity#"&amp;$B94,"Account#"&amp;$L$15)+[2]!HsGetValue("FCC","Scenario#"&amp;$B$2,"Years#"&amp;$B$4,"Period#"&amp;$B$3,"View#"&amp;$B$10,"Consolidation#"&amp;$B$13,"Data Source#"&amp;$B$11,"Intercompany#"&amp;$B$14,"Movement#"&amp;$B$12,"Custom1#"&amp;$B$6,"Custom2#"&amp;$B$7,"Custom3#"&amp;$B$8,"Custom4#"&amp;$B$9,"Entity#"&amp;$B94,"Account#"&amp;$L$16)),2)</f>
        <v>0</v>
      </c>
      <c r="M94" s="231">
        <f>ROUND(([2]!HsGetValue("FCC","Scenario#"&amp;$B$2,"Years#"&amp;$B$4,"Period#"&amp;$B$3,"View#"&amp;$B$10,"Consolidation#"&amp;$B$13,"Data Source#"&amp;$B$11,"Intercompany#"&amp;$B$14,"Movement#"&amp;$B$12,"Custom1#"&amp;$B$6,"Custom2#"&amp;$B$7,"Custom3#"&amp;$B$8,"Custom4#"&amp;$B$9,"Entity#"&amp;$B94,"Account#"&amp;$M$15)+[2]!HsGetValue("FCC","Scenario#"&amp;$B$2,"Years#"&amp;$B$4,"Period#"&amp;$B$3,"View#"&amp;$B$10,"Consolidation#"&amp;$B$13,"Data Source#"&amp;$B$11,"Intercompany#"&amp;$B$14,"Movement#"&amp;$B$12,"Custom1#"&amp;$B$6,"Custom2#"&amp;$B$7,"Custom3#"&amp;$B$8,"Custom4#"&amp;$B$9,"Entity#"&amp;$B94,"Account#"&amp;$M$16)+[2]!HsGetValue("FCC","Scenario#"&amp;$B$2,"Years#"&amp;$B$4,"Period#"&amp;$B$3,"View#"&amp;$B$10,"Consolidation#"&amp;$B$13,"Data Source#"&amp;$B$11,"Intercompany#"&amp;$B$14,"Movement#"&amp;$B$12,"Custom1#"&amp;$B$6,"Custom2#"&amp;$B$7,"Custom3#"&amp;$B$8,"Custom4#"&amp;$B$9,"Entity#"&amp;$B94,"Account#"&amp;$M$17)),2)</f>
        <v>10870960</v>
      </c>
      <c r="N94" s="231">
        <f>ROUND(([2]!HsGetValue("FCC","Scenario#"&amp;$B$2,"Years#"&amp;$B$4,"Period#"&amp;$B$3,"View#"&amp;$B$10,"Consolidation#"&amp;$B$13,"Data Source#"&amp;$B$11,"Intercompany#"&amp;$B$14,"Movement#"&amp;$B$12,"Custom1#"&amp;$B$6,"Custom2#"&amp;$B$7,"Custom3#"&amp;$B$8,"Custom4#"&amp;$B$9,"Entity#"&amp;$B94,"Account#"&amp;$N$15)+[2]!HsGetValue("FCC","Scenario#"&amp;$B$2,"Years#"&amp;$B$4,"Period#"&amp;$B$3,"View#"&amp;$B$10,"Consolidation#"&amp;$B$13,"Data Source#"&amp;$B$11,"Intercompany#"&amp;$B$14,"Movement#"&amp;$B$12,"Custom1#"&amp;$B$6,"Custom2#"&amp;$B$7,"Custom3#"&amp;$B$8,"Custom4#"&amp;$B$9,"Entity#"&amp;$B94,"Account#"&amp;$N$16)),2)</f>
        <v>0</v>
      </c>
      <c r="O94" s="231">
        <f>ROUND(([2]!HsGetValue("FCC","Scenario#"&amp;$B$2,"Years#"&amp;$B$4,"Period#"&amp;$B$3,"View#"&amp;$B$10,"Consolidation#"&amp;$B$13,"Data Source#"&amp;$B$11,"Intercompany#"&amp;$B$14,"Movement#"&amp;$B$12,"Custom1#"&amp;$B$6,"Custom2#"&amp;$B$7,"Custom3#"&amp;$B$8,"Custom4#"&amp;$B$9,"Entity#"&amp;$B94,"Account#"&amp;$O$15)+[2]!HsGetValue("FCC","Scenario#"&amp;$B$2,"Years#"&amp;$B$4,"Period#"&amp;$B$3,"View#"&amp;$B$10,"Consolidation#"&amp;$B$13,"Data Source#"&amp;$B$11,"Intercompany#"&amp;$B$14,"Movement#"&amp;$B$12,"Custom1#"&amp;$B$6,"Custom2#"&amp;$B$7,"Custom3#"&amp;$B$8,"Custom4#"&amp;$B$9,"Entity#"&amp;$B94,"Account#"&amp;$O$16)),2)</f>
        <v>0</v>
      </c>
      <c r="P94" s="231">
        <f>ROUND(([2]!HsGetValue("FCC","Scenario#"&amp;$B$2,"Years#"&amp;$B$4,"Period#"&amp;$B$3,"View#"&amp;$B$10,"Consolidation#"&amp;$B$13,"Data Source#"&amp;$B$11,"Intercompany#"&amp;$B$14,"Movement#"&amp;$B$12,"Custom1#"&amp;$B$6,"Custom2#"&amp;$B$7,"Custom3#"&amp;$B$8,"Custom4#"&amp;$B$9,"Entity#"&amp;$B94,"Account#"&amp;$P$15)+[2]!HsGetValue("FCC","Scenario#"&amp;$B$2,"Years#"&amp;$B$4,"Period#"&amp;$B$3,"View#"&amp;$B$10,"Consolidation#"&amp;$B$13,"Data Source#"&amp;$B$11,"Intercompany#"&amp;$B$14,"Movement#"&amp;$B$12,"Custom1#"&amp;$B$6,"Custom2#"&amp;$B$7,"Custom3#"&amp;$B$8,"Custom4#"&amp;$B$9,"Entity#"&amp;$B94,"Account#"&amp;$P$16)),2)</f>
        <v>0</v>
      </c>
      <c r="Q94" s="133">
        <f>ROUND(([2]!HsGetValue("FCC","Scenario#"&amp;$B$2,"Years#"&amp;$B$4,"Period#"&amp;$B$3,"View#"&amp;$B$10,"Consolidation#"&amp;$B$13,"Data Source#"&amp;$B$11,"Intercompany#"&amp;$B$14,"Movement#"&amp;$B$12,"Custom1#"&amp;$B$6,"Custom2#"&amp;$B$7,"Custom3#"&amp;$B$8,"Custom4#"&amp;$B$9,"Entity#"&amp;$B94,"Account#"&amp;$Q$15)),2)</f>
        <v>0</v>
      </c>
      <c r="R94" s="231">
        <f>ROUND(([2]!HsGetValue("FCC","Scenario#"&amp;$B$2,"Years#"&amp;$B$4,"Period#"&amp;$B$3,"View#"&amp;$B$10,"Consolidation#"&amp;$B$13,"Data Source#"&amp;$B$11,"Intercompany#"&amp;$B$14,"Movement#"&amp;$B$12,"Custom1#"&amp;$B$6,"Custom2#"&amp;$B$7,"Custom3#"&amp;$B$8,"Custom4#"&amp;$B$9,"Entity#"&amp;$B94,"Account#"&amp;$R$15)),2)</f>
        <v>0</v>
      </c>
      <c r="S94" s="231">
        <f>ROUND(([2]!HsGetValue("FCC","Scenario#"&amp;$B$2,"Years#"&amp;$B$4,"Period#"&amp;$B$3,"View#"&amp;$B$10,"Consolidation#"&amp;$B$13,"Data Source#"&amp;$B$11,"Intercompany#"&amp;$B$14,"Movement#"&amp;$B$12,"Custom1#"&amp;$B$6,"Custom2#"&amp;$B$7,"Custom3#"&amp;$B$8,"Custom4#"&amp;$B$9,"Entity#"&amp;$B94,"Account#"&amp;$S$15)),2)</f>
        <v>0</v>
      </c>
      <c r="T94" s="231"/>
      <c r="U94" s="133">
        <f>ROUND(([2]!HsGetValue("FCC","Scenario#"&amp;$B$2,"Years#"&amp;$B$4,"Period#"&amp;$B$3,"View#"&amp;$B$10,"Consolidation#"&amp;$B$13,"Data Source#"&amp;$B$11,"Intercompany#"&amp;$B$14,"Movement#"&amp;$B$12,"Custom1#"&amp;$B$6,"Custom2#"&amp;$B$7,"Custom3#"&amp;$B$8,"Custom4#"&amp;$B$9,"Entity#"&amp;$B94,"Account#"&amp;$U$15)),2)</f>
        <v>0</v>
      </c>
      <c r="V94" s="231">
        <f>ROUND(([2]!HsGetValue("FCC","Scenario#"&amp;$B$2,"Years#"&amp;$B$4,"Period#"&amp;$B$3,"View#"&amp;$B$10,"Consolidation#"&amp;$B$13,"Data Source#"&amp;$B$11,"Intercompany#"&amp;$B$14,"Movement#"&amp;$B$12,"Custom1#"&amp;$B$6,"Custom2#"&amp;$B$7,"Custom3#"&amp;$B$8,"Custom4#"&amp;$B$9,"Entity#"&amp;$B94,"Account#"&amp;$V$15)),2)</f>
        <v>0</v>
      </c>
      <c r="W94" s="231">
        <f>ROUND(([2]!HsGetValue("FCC","Scenario#"&amp;$B$2,"Years#"&amp;$B$4,"Period#"&amp;$B$3,"View#"&amp;$B$10,"Consolidation#"&amp;$B$13,"Data Source#"&amp;$B$11,"Intercompany#"&amp;$B$14,"Movement#"&amp;$B$12,"Custom1#"&amp;$B$6,"Custom2#"&amp;$B$7,"Custom3#"&amp;$B$8,"Custom4#"&amp;$B$9,"Entity#"&amp;$B94,"Account#"&amp;$W$15)+[2]!HsGetValue("FCC","Scenario#"&amp;$B$2,"Years#"&amp;$B$4,"Period#"&amp;$B$3,"View#"&amp;$B$10,"Consolidation#"&amp;$B$13,"Data Source#"&amp;$B$11,"Intercompany#"&amp;$B$14,"Movement#"&amp;$B$12,"Custom1#"&amp;$B$6,"Custom2#"&amp;$B$7,"Custom3#"&amp;$B$8,"Custom4#"&amp;$B$9,"Entity#"&amp;$B94,"Account#"&amp;$W$16)),2)</f>
        <v>0</v>
      </c>
    </row>
    <row r="95" spans="1:23" s="41" customFormat="1" ht="15" customHeight="1">
      <c r="A95" s="240" t="s">
        <v>420</v>
      </c>
      <c r="B95" s="240" t="s">
        <v>363</v>
      </c>
      <c r="C95" s="240">
        <v>92400</v>
      </c>
      <c r="D95" s="240" t="s">
        <v>167</v>
      </c>
      <c r="E95" s="41" t="s">
        <v>115</v>
      </c>
      <c r="F95" s="229">
        <f t="shared" si="2"/>
        <v>0</v>
      </c>
      <c r="G95" s="231">
        <f>ROUND(([2]!HsGetValue("FCC","Scenario#"&amp;$B$2,"Years#"&amp;$B$4,"Period#"&amp;$B$3,"View#"&amp;$B$10,"Consolidation#"&amp;$B$13,"Data Source#"&amp;B$11,"Intercompany#"&amp;$B$14,"Movement#"&amp;$B$12,"Custom1#"&amp;$B$6,"Custom2#"&amp;$B$7,"Custom3#"&amp;$B$8,"Custom4#"&amp;$B$9,"Entity#"&amp;$B95,"Account#"&amp;$G$15)+[2]!HsGetValue("FCC","Scenario#"&amp;$B$2,"Years#"&amp;$B$4,"Period#"&amp;$B$3,"View#"&amp;$B$10,"Consolidation#"&amp;$B$13,"Data Source#"&amp;B$11,"Intercompany#"&amp;$B$14,"Movement#"&amp;$B$12,"Custom1#"&amp;$B$6,"Custom2#"&amp;$B$7,"Custom3#"&amp;$B$8,"Custom4#"&amp;$B$9,"Entity#"&amp;$B95,"Account#"&amp;$G$16)),2)</f>
        <v>0</v>
      </c>
      <c r="H95" s="231">
        <f>ROUND(([2]!HsGetValue("FCC","Scenario#"&amp;$B$2,"Years#"&amp;$B$4,"Period#"&amp;$B$3,"View#"&amp;$B$10,"Consolidation#"&amp;$B$13,"Data Source#"&amp;$B$11,"Intercompany#"&amp;$B$14,"Movement#"&amp;$B$12,"Custom1#"&amp;$B$6,"Custom2#"&amp;$B$7,"Custom3#"&amp;$B$8,"Custom4#"&amp;$B$9,"Entity#"&amp;$B95,"Account#"&amp;$H$15)+[2]!HsGetValue("FCC","Scenario#"&amp;$B$2,"Years#"&amp;$B$4,"Period#"&amp;$B$3,"View#"&amp;$B$10,"Consolidation#"&amp;$B$13,"Data Source#"&amp;$B$11,"Intercompany#"&amp;$B$14,"Movement#"&amp;$B$12,"Custom1#"&amp;$B$6,"Custom2#"&amp;$B$7,"Custom3#"&amp;$B$8,"Custom4#"&amp;$B$9,"Entity#"&amp;$B95,"Account#"&amp;$H$16)),2)</f>
        <v>0</v>
      </c>
      <c r="I95" s="133">
        <f>ROUND(([2]!HsGetValue("FCC","Scenario#"&amp;$B$2,"Years#"&amp;$B$4,"Period#"&amp;$B$3,"View#"&amp;$B$10,"Consolidation#"&amp;$B$13,"Data Source#"&amp;$B$11,"Intercompany#"&amp;$B$14,"Movement#"&amp;$B$12,"Custom1#"&amp;$B$6,"Custom2#"&amp;$B$7,"Custom3#"&amp;$B$8,"Custom4#"&amp;$B$9,"Entity#"&amp;$B95,"Account#"&amp;$I$15)+[2]!HsGetValue("FCC","Scenario#"&amp;$B$2,"Years#"&amp;$B$4,"Period#"&amp;$B$3,"View#"&amp;$B$10,"Consolidation#"&amp;$B$13,"Data Source#"&amp;$B$11,"Intercompany#"&amp;$B$14,"Movement#"&amp;$B$12,"Custom1#"&amp;$B$6,"Custom2#"&amp;$B$7,"Custom3#"&amp;$B$8,"Custom4#"&amp;$B$9,"Entity#"&amp;$B95,"Account#"&amp;$I$16)+[2]!HsGetValue("FCC","Scenario#"&amp;$B$2,"Years#"&amp;$B$4,"Period#"&amp;$B$3,"View#"&amp;$B$10,"Consolidation#"&amp;$B$13,"Data Source#"&amp;$B$11,"Intercompany#"&amp;$B$14,"Movement#"&amp;$B$12,"Custom1#"&amp;$B$6,"Custom2#"&amp;$B$7,"Custom3#"&amp;$B$8,"Custom4#"&amp;$B$9,"Entity#"&amp;$B95,"Account#"&amp;$I$17)),2)</f>
        <v>0</v>
      </c>
      <c r="J95" s="234">
        <f>ROUND(([2]!HsGetValue("FCC","Scenario#"&amp;$B$2,"Years#"&amp;$B$4,"Period#"&amp;$B$3,"View#"&amp;$B$10,"Consolidation#"&amp;$B$13,"Data Source#"&amp;$B$11,"Intercompany#"&amp;$B$14,"Movement#"&amp;$B$12,"Custom1#"&amp;$B$6,"Custom2#"&amp;$B$7,"Custom3#"&amp;$B$8,"Custom4#"&amp;$B$9,"Entity#"&amp;$B95,"Account#"&amp;$J$15)+[2]!HsGetValue("FCC","Scenario#"&amp;$B$2,"Years#"&amp;$B$4,"Period#"&amp;$B$3,"View#"&amp;$B$10,"Consolidation#"&amp;$B$13,"Data Source#"&amp;$B$11,"Intercompany#"&amp;$B$14,"Movement#"&amp;$B$12,"Custom1#"&amp;$B$6,"Custom2#"&amp;$B$7,"Custom3#"&amp;$B$8,"Custom4#"&amp;$B$9,"Entity#"&amp;$B95,"Account#"&amp;$J$16)),2)</f>
        <v>0</v>
      </c>
      <c r="K95" s="231">
        <f>ROUND(([2]!HsGetValue("FCC","Scenario#"&amp;$B$2,"Years#"&amp;$B$4,"Period#"&amp;$B$3,"View#"&amp;$B$10,"Consolidation#"&amp;$B$13,"Data Source#"&amp;$B$11,"Intercompany#"&amp;$B$14,"Movement#"&amp;$B$12,"Custom1#"&amp;$B$6,"Custom2#"&amp;$B$7,"Custom3#"&amp;$B$8,"Custom4#"&amp;$B$9,"Entity#"&amp;$B95,"Account#"&amp;$K$15)+[2]!HsGetValue("FCC","Scenario#"&amp;$B$2,"Years#"&amp;$B$4,"Period#"&amp;$B$3,"View#"&amp;$B$10,"Consolidation#"&amp;$B$13,"Data Source#"&amp;$B$11,"Intercompany#"&amp;$B$14,"Movement#"&amp;$B$12,"Custom1#"&amp;$B$6,"Custom2#"&amp;$B$7,"Custom3#"&amp;$B$8,"Custom4#"&amp;$B$9,"Entity#"&amp;$B95,"Account#"&amp;$K$16)+[2]!HsGetValue("FCC","Scenario#"&amp;$B$2,"Years#"&amp;$B$4,"Period#"&amp;$B$3,"View#"&amp;$B$10,"Consolidation#"&amp;$B$13,"Data Source#"&amp;$B$11,"Intercompany#"&amp;$B$14,"Movement#"&amp;$B$12,"Custom1#"&amp;$B$6,"Custom2#"&amp;$B$7,"Custom3#"&amp;$B$8,"Custom4#"&amp;$B$9,"Entity#"&amp;$B95,"Account#"&amp;$K$17)+[2]!HsGetValue("FCC","Scenario#"&amp;$B$2,"Years#"&amp;$B$4,"Period#"&amp;$B$3,"View#"&amp;$B$10,"Consolidation#"&amp;$B$13,"Data Source#"&amp;$B$11,"Intercompany#"&amp;$B$14,"Movement#"&amp;$B$12,"Custom1#"&amp;$B$6,"Custom2#"&amp;$B$7,"Custom3#"&amp;$B$8,"Custom4#"&amp;$B$9,"Entity#"&amp;$B95,"Account#"&amp;$K$18)),2)</f>
        <v>0</v>
      </c>
      <c r="L95" s="231">
        <f>ROUND(([2]!HsGetValue("FCC","Scenario#"&amp;$B$2,"Years#"&amp;$B$4,"Period#"&amp;$B$3,"View#"&amp;$B$10,"Consolidation#"&amp;$B$13,"Data Source#"&amp;$B$11,"Intercompany#"&amp;$B$14,"Movement#"&amp;$B$12,"Custom1#"&amp;$B$6,"Custom2#"&amp;$B$7,"Custom3#"&amp;$B$8,"Custom4#"&amp;$B$9,"Entity#"&amp;$B95,"Account#"&amp;$L$15)+[2]!HsGetValue("FCC","Scenario#"&amp;$B$2,"Years#"&amp;$B$4,"Period#"&amp;$B$3,"View#"&amp;$B$10,"Consolidation#"&amp;$B$13,"Data Source#"&amp;$B$11,"Intercompany#"&amp;$B$14,"Movement#"&amp;$B$12,"Custom1#"&amp;$B$6,"Custom2#"&amp;$B$7,"Custom3#"&amp;$B$8,"Custom4#"&amp;$B$9,"Entity#"&amp;$B95,"Account#"&amp;$L$16)),2)</f>
        <v>0</v>
      </c>
      <c r="M95" s="231">
        <f>ROUND(([2]!HsGetValue("FCC","Scenario#"&amp;$B$2,"Years#"&amp;$B$4,"Period#"&amp;$B$3,"View#"&amp;$B$10,"Consolidation#"&amp;$B$13,"Data Source#"&amp;$B$11,"Intercompany#"&amp;$B$14,"Movement#"&amp;$B$12,"Custom1#"&amp;$B$6,"Custom2#"&amp;$B$7,"Custom3#"&amp;$B$8,"Custom4#"&amp;$B$9,"Entity#"&amp;$B95,"Account#"&amp;$M$15)+[2]!HsGetValue("FCC","Scenario#"&amp;$B$2,"Years#"&amp;$B$4,"Period#"&amp;$B$3,"View#"&amp;$B$10,"Consolidation#"&amp;$B$13,"Data Source#"&amp;$B$11,"Intercompany#"&amp;$B$14,"Movement#"&amp;$B$12,"Custom1#"&amp;$B$6,"Custom2#"&amp;$B$7,"Custom3#"&amp;$B$8,"Custom4#"&amp;$B$9,"Entity#"&amp;$B95,"Account#"&amp;$M$16)+[2]!HsGetValue("FCC","Scenario#"&amp;$B$2,"Years#"&amp;$B$4,"Period#"&amp;$B$3,"View#"&amp;$B$10,"Consolidation#"&amp;$B$13,"Data Source#"&amp;$B$11,"Intercompany#"&amp;$B$14,"Movement#"&amp;$B$12,"Custom1#"&amp;$B$6,"Custom2#"&amp;$B$7,"Custom3#"&amp;$B$8,"Custom4#"&amp;$B$9,"Entity#"&amp;$B95,"Account#"&amp;$M$17)),2)</f>
        <v>0</v>
      </c>
      <c r="N95" s="231">
        <f>ROUND(([2]!HsGetValue("FCC","Scenario#"&amp;$B$2,"Years#"&amp;$B$4,"Period#"&amp;$B$3,"View#"&amp;$B$10,"Consolidation#"&amp;$B$13,"Data Source#"&amp;$B$11,"Intercompany#"&amp;$B$14,"Movement#"&amp;$B$12,"Custom1#"&amp;$B$6,"Custom2#"&amp;$B$7,"Custom3#"&amp;$B$8,"Custom4#"&amp;$B$9,"Entity#"&amp;$B95,"Account#"&amp;$N$15)+[2]!HsGetValue("FCC","Scenario#"&amp;$B$2,"Years#"&amp;$B$4,"Period#"&amp;$B$3,"View#"&amp;$B$10,"Consolidation#"&amp;$B$13,"Data Source#"&amp;$B$11,"Intercompany#"&amp;$B$14,"Movement#"&amp;$B$12,"Custom1#"&amp;$B$6,"Custom2#"&amp;$B$7,"Custom3#"&amp;$B$8,"Custom4#"&amp;$B$9,"Entity#"&amp;$B95,"Account#"&amp;$N$16)),2)</f>
        <v>0</v>
      </c>
      <c r="O95" s="231">
        <f>ROUND(([2]!HsGetValue("FCC","Scenario#"&amp;$B$2,"Years#"&amp;$B$4,"Period#"&amp;$B$3,"View#"&amp;$B$10,"Consolidation#"&amp;$B$13,"Data Source#"&amp;$B$11,"Intercompany#"&amp;$B$14,"Movement#"&amp;$B$12,"Custom1#"&amp;$B$6,"Custom2#"&amp;$B$7,"Custom3#"&amp;$B$8,"Custom4#"&amp;$B$9,"Entity#"&amp;$B95,"Account#"&amp;$O$15)+[2]!HsGetValue("FCC","Scenario#"&amp;$B$2,"Years#"&amp;$B$4,"Period#"&amp;$B$3,"View#"&amp;$B$10,"Consolidation#"&amp;$B$13,"Data Source#"&amp;$B$11,"Intercompany#"&amp;$B$14,"Movement#"&amp;$B$12,"Custom1#"&amp;$B$6,"Custom2#"&amp;$B$7,"Custom3#"&amp;$B$8,"Custom4#"&amp;$B$9,"Entity#"&amp;$B95,"Account#"&amp;$O$16)),2)</f>
        <v>0</v>
      </c>
      <c r="P95" s="231">
        <f>ROUND(([2]!HsGetValue("FCC","Scenario#"&amp;$B$2,"Years#"&amp;$B$4,"Period#"&amp;$B$3,"View#"&amp;$B$10,"Consolidation#"&amp;$B$13,"Data Source#"&amp;$B$11,"Intercompany#"&amp;$B$14,"Movement#"&amp;$B$12,"Custom1#"&amp;$B$6,"Custom2#"&amp;$B$7,"Custom3#"&amp;$B$8,"Custom4#"&amp;$B$9,"Entity#"&amp;$B95,"Account#"&amp;$P$15)+[2]!HsGetValue("FCC","Scenario#"&amp;$B$2,"Years#"&amp;$B$4,"Period#"&amp;$B$3,"View#"&amp;$B$10,"Consolidation#"&amp;$B$13,"Data Source#"&amp;$B$11,"Intercompany#"&amp;$B$14,"Movement#"&amp;$B$12,"Custom1#"&amp;$B$6,"Custom2#"&amp;$B$7,"Custom3#"&amp;$B$8,"Custom4#"&amp;$B$9,"Entity#"&amp;$B95,"Account#"&amp;$P$16)),2)</f>
        <v>0</v>
      </c>
      <c r="Q95" s="133">
        <f>ROUND(([2]!HsGetValue("FCC","Scenario#"&amp;$B$2,"Years#"&amp;$B$4,"Period#"&amp;$B$3,"View#"&amp;$B$10,"Consolidation#"&amp;$B$13,"Data Source#"&amp;$B$11,"Intercompany#"&amp;$B$14,"Movement#"&amp;$B$12,"Custom1#"&amp;$B$6,"Custom2#"&amp;$B$7,"Custom3#"&amp;$B$8,"Custom4#"&amp;$B$9,"Entity#"&amp;$B95,"Account#"&amp;$Q$15)),2)</f>
        <v>0</v>
      </c>
      <c r="R95" s="231">
        <f>ROUND(([2]!HsGetValue("FCC","Scenario#"&amp;$B$2,"Years#"&amp;$B$4,"Period#"&amp;$B$3,"View#"&amp;$B$10,"Consolidation#"&amp;$B$13,"Data Source#"&amp;$B$11,"Intercompany#"&amp;$B$14,"Movement#"&amp;$B$12,"Custom1#"&amp;$B$6,"Custom2#"&amp;$B$7,"Custom3#"&amp;$B$8,"Custom4#"&amp;$B$9,"Entity#"&amp;$B95,"Account#"&amp;$R$15)),2)</f>
        <v>0</v>
      </c>
      <c r="S95" s="231">
        <f>ROUND(([2]!HsGetValue("FCC","Scenario#"&amp;$B$2,"Years#"&amp;$B$4,"Period#"&amp;$B$3,"View#"&amp;$B$10,"Consolidation#"&amp;$B$13,"Data Source#"&amp;$B$11,"Intercompany#"&amp;$B$14,"Movement#"&amp;$B$12,"Custom1#"&amp;$B$6,"Custom2#"&amp;$B$7,"Custom3#"&amp;$B$8,"Custom4#"&amp;$B$9,"Entity#"&amp;$B95,"Account#"&amp;$S$15)),2)</f>
        <v>0</v>
      </c>
      <c r="T95" s="231"/>
      <c r="U95" s="133">
        <f>ROUND(([2]!HsGetValue("FCC","Scenario#"&amp;$B$2,"Years#"&amp;$B$4,"Period#"&amp;$B$3,"View#"&amp;$B$10,"Consolidation#"&amp;$B$13,"Data Source#"&amp;$B$11,"Intercompany#"&amp;$B$14,"Movement#"&amp;$B$12,"Custom1#"&amp;$B$6,"Custom2#"&amp;$B$7,"Custom3#"&amp;$B$8,"Custom4#"&amp;$B$9,"Entity#"&amp;$B95,"Account#"&amp;$U$15)),2)</f>
        <v>0</v>
      </c>
      <c r="V95" s="231">
        <f>ROUND(([2]!HsGetValue("FCC","Scenario#"&amp;$B$2,"Years#"&amp;$B$4,"Period#"&amp;$B$3,"View#"&amp;$B$10,"Consolidation#"&amp;$B$13,"Data Source#"&amp;$B$11,"Intercompany#"&amp;$B$14,"Movement#"&amp;$B$12,"Custom1#"&amp;$B$6,"Custom2#"&amp;$B$7,"Custom3#"&amp;$B$8,"Custom4#"&amp;$B$9,"Entity#"&amp;$B95,"Account#"&amp;$V$15)),2)</f>
        <v>0</v>
      </c>
      <c r="W95" s="231">
        <f>ROUND(([2]!HsGetValue("FCC","Scenario#"&amp;$B$2,"Years#"&amp;$B$4,"Period#"&amp;$B$3,"View#"&amp;$B$10,"Consolidation#"&amp;$B$13,"Data Source#"&amp;$B$11,"Intercompany#"&amp;$B$14,"Movement#"&amp;$B$12,"Custom1#"&amp;$B$6,"Custom2#"&amp;$B$7,"Custom3#"&amp;$B$8,"Custom4#"&amp;$B$9,"Entity#"&amp;$B95,"Account#"&amp;$W$15)+[2]!HsGetValue("FCC","Scenario#"&amp;$B$2,"Years#"&amp;$B$4,"Period#"&amp;$B$3,"View#"&amp;$B$10,"Consolidation#"&amp;$B$13,"Data Source#"&amp;$B$11,"Intercompany#"&amp;$B$14,"Movement#"&amp;$B$12,"Custom1#"&amp;$B$6,"Custom2#"&amp;$B$7,"Custom3#"&amp;$B$8,"Custom4#"&amp;$B$9,"Entity#"&amp;$B95,"Account#"&amp;$W$16)),2)</f>
        <v>0</v>
      </c>
    </row>
    <row r="96" spans="1:23" s="41" customFormat="1" ht="15" customHeight="1">
      <c r="A96" s="240" t="s">
        <v>420</v>
      </c>
      <c r="B96" s="240" t="s">
        <v>364</v>
      </c>
      <c r="C96" s="240">
        <v>92600</v>
      </c>
      <c r="D96" s="240" t="s">
        <v>167</v>
      </c>
      <c r="E96" s="41" t="s">
        <v>116</v>
      </c>
      <c r="F96" s="229">
        <f t="shared" si="2"/>
        <v>251414.32000000007</v>
      </c>
      <c r="G96" s="231">
        <f>ROUND(([2]!HsGetValue("FCC","Scenario#"&amp;$B$2,"Years#"&amp;$B$4,"Period#"&amp;$B$3,"View#"&amp;$B$10,"Consolidation#"&amp;$B$13,"Data Source#"&amp;B$11,"Intercompany#"&amp;$B$14,"Movement#"&amp;$B$12,"Custom1#"&amp;$B$6,"Custom2#"&amp;$B$7,"Custom3#"&amp;$B$8,"Custom4#"&amp;$B$9,"Entity#"&amp;$B96,"Account#"&amp;$G$15)+[2]!HsGetValue("FCC","Scenario#"&amp;$B$2,"Years#"&amp;$B$4,"Period#"&amp;$B$3,"View#"&amp;$B$10,"Consolidation#"&amp;$B$13,"Data Source#"&amp;B$11,"Intercompany#"&amp;$B$14,"Movement#"&amp;$B$12,"Custom1#"&amp;$B$6,"Custom2#"&amp;$B$7,"Custom3#"&amp;$B$8,"Custom4#"&amp;$B$9,"Entity#"&amp;$B96,"Account#"&amp;$G$16)),2)</f>
        <v>251414.32</v>
      </c>
      <c r="H96" s="231">
        <f>ROUND(([2]!HsGetValue("FCC","Scenario#"&amp;$B$2,"Years#"&amp;$B$4,"Period#"&amp;$B$3,"View#"&amp;$B$10,"Consolidation#"&amp;$B$13,"Data Source#"&amp;$B$11,"Intercompany#"&amp;$B$14,"Movement#"&amp;$B$12,"Custom1#"&amp;$B$6,"Custom2#"&amp;$B$7,"Custom3#"&amp;$B$8,"Custom4#"&amp;$B$9,"Entity#"&amp;$B96,"Account#"&amp;$H$15)+[2]!HsGetValue("FCC","Scenario#"&amp;$B$2,"Years#"&amp;$B$4,"Period#"&amp;$B$3,"View#"&amp;$B$10,"Consolidation#"&amp;$B$13,"Data Source#"&amp;$B$11,"Intercompany#"&amp;$B$14,"Movement#"&amp;$B$12,"Custom1#"&amp;$B$6,"Custom2#"&amp;$B$7,"Custom3#"&amp;$B$8,"Custom4#"&amp;$B$9,"Entity#"&amp;$B96,"Account#"&amp;$H$16)),2)</f>
        <v>251414.32</v>
      </c>
      <c r="I96" s="133">
        <f>ROUND(([2]!HsGetValue("FCC","Scenario#"&amp;$B$2,"Years#"&amp;$B$4,"Period#"&amp;$B$3,"View#"&amp;$B$10,"Consolidation#"&amp;$B$13,"Data Source#"&amp;$B$11,"Intercompany#"&amp;$B$14,"Movement#"&amp;$B$12,"Custom1#"&amp;$B$6,"Custom2#"&amp;$B$7,"Custom3#"&amp;$B$8,"Custom4#"&amp;$B$9,"Entity#"&amp;$B96,"Account#"&amp;$I$15)+[2]!HsGetValue("FCC","Scenario#"&amp;$B$2,"Years#"&amp;$B$4,"Period#"&amp;$B$3,"View#"&amp;$B$10,"Consolidation#"&amp;$B$13,"Data Source#"&amp;$B$11,"Intercompany#"&amp;$B$14,"Movement#"&amp;$B$12,"Custom1#"&amp;$B$6,"Custom2#"&amp;$B$7,"Custom3#"&amp;$B$8,"Custom4#"&amp;$B$9,"Entity#"&amp;$B96,"Account#"&amp;$I$16)+[2]!HsGetValue("FCC","Scenario#"&amp;$B$2,"Years#"&amp;$B$4,"Period#"&amp;$B$3,"View#"&amp;$B$10,"Consolidation#"&amp;$B$13,"Data Source#"&amp;$B$11,"Intercompany#"&amp;$B$14,"Movement#"&amp;$B$12,"Custom1#"&amp;$B$6,"Custom2#"&amp;$B$7,"Custom3#"&amp;$B$8,"Custom4#"&amp;$B$9,"Entity#"&amp;$B96,"Account#"&amp;$I$17)),2)</f>
        <v>0</v>
      </c>
      <c r="J96" s="234">
        <f>ROUND(([2]!HsGetValue("FCC","Scenario#"&amp;$B$2,"Years#"&amp;$B$4,"Period#"&amp;$B$3,"View#"&amp;$B$10,"Consolidation#"&amp;$B$13,"Data Source#"&amp;$B$11,"Intercompany#"&amp;$B$14,"Movement#"&amp;$B$12,"Custom1#"&amp;$B$6,"Custom2#"&amp;$B$7,"Custom3#"&amp;$B$8,"Custom4#"&amp;$B$9,"Entity#"&amp;$B96,"Account#"&amp;$J$15)+[2]!HsGetValue("FCC","Scenario#"&amp;$B$2,"Years#"&amp;$B$4,"Period#"&amp;$B$3,"View#"&amp;$B$10,"Consolidation#"&amp;$B$13,"Data Source#"&amp;$B$11,"Intercompany#"&amp;$B$14,"Movement#"&amp;$B$12,"Custom1#"&amp;$B$6,"Custom2#"&amp;$B$7,"Custom3#"&amp;$B$8,"Custom4#"&amp;$B$9,"Entity#"&amp;$B96,"Account#"&amp;$J$16)),2)</f>
        <v>0</v>
      </c>
      <c r="K96" s="231">
        <f>ROUND(([2]!HsGetValue("FCC","Scenario#"&amp;$B$2,"Years#"&amp;$B$4,"Period#"&amp;$B$3,"View#"&amp;$B$10,"Consolidation#"&amp;$B$13,"Data Source#"&amp;$B$11,"Intercompany#"&amp;$B$14,"Movement#"&amp;$B$12,"Custom1#"&amp;$B$6,"Custom2#"&amp;$B$7,"Custom3#"&amp;$B$8,"Custom4#"&amp;$B$9,"Entity#"&amp;$B96,"Account#"&amp;$K$15)+[2]!HsGetValue("FCC","Scenario#"&amp;$B$2,"Years#"&amp;$B$4,"Period#"&amp;$B$3,"View#"&amp;$B$10,"Consolidation#"&amp;$B$13,"Data Source#"&amp;$B$11,"Intercompany#"&amp;$B$14,"Movement#"&amp;$B$12,"Custom1#"&amp;$B$6,"Custom2#"&amp;$B$7,"Custom3#"&amp;$B$8,"Custom4#"&amp;$B$9,"Entity#"&amp;$B96,"Account#"&amp;$K$16)+[2]!HsGetValue("FCC","Scenario#"&amp;$B$2,"Years#"&amp;$B$4,"Period#"&amp;$B$3,"View#"&amp;$B$10,"Consolidation#"&amp;$B$13,"Data Source#"&amp;$B$11,"Intercompany#"&amp;$B$14,"Movement#"&amp;$B$12,"Custom1#"&amp;$B$6,"Custom2#"&amp;$B$7,"Custom3#"&amp;$B$8,"Custom4#"&amp;$B$9,"Entity#"&amp;$B96,"Account#"&amp;$K$17)+[2]!HsGetValue("FCC","Scenario#"&amp;$B$2,"Years#"&amp;$B$4,"Period#"&amp;$B$3,"View#"&amp;$B$10,"Consolidation#"&amp;$B$13,"Data Source#"&amp;$B$11,"Intercompany#"&amp;$B$14,"Movement#"&amp;$B$12,"Custom1#"&amp;$B$6,"Custom2#"&amp;$B$7,"Custom3#"&amp;$B$8,"Custom4#"&amp;$B$9,"Entity#"&amp;$B96,"Account#"&amp;$K$18)),2)</f>
        <v>0</v>
      </c>
      <c r="L96" s="231">
        <f>ROUND(([2]!HsGetValue("FCC","Scenario#"&amp;$B$2,"Years#"&amp;$B$4,"Period#"&amp;$B$3,"View#"&amp;$B$10,"Consolidation#"&amp;$B$13,"Data Source#"&amp;$B$11,"Intercompany#"&amp;$B$14,"Movement#"&amp;$B$12,"Custom1#"&amp;$B$6,"Custom2#"&amp;$B$7,"Custom3#"&amp;$B$8,"Custom4#"&amp;$B$9,"Entity#"&amp;$B96,"Account#"&amp;$L$15)+[2]!HsGetValue("FCC","Scenario#"&amp;$B$2,"Years#"&amp;$B$4,"Period#"&amp;$B$3,"View#"&amp;$B$10,"Consolidation#"&amp;$B$13,"Data Source#"&amp;$B$11,"Intercompany#"&amp;$B$14,"Movement#"&amp;$B$12,"Custom1#"&amp;$B$6,"Custom2#"&amp;$B$7,"Custom3#"&amp;$B$8,"Custom4#"&amp;$B$9,"Entity#"&amp;$B96,"Account#"&amp;$L$16)),2)</f>
        <v>0</v>
      </c>
      <c r="M96" s="231">
        <f>ROUND(([2]!HsGetValue("FCC","Scenario#"&amp;$B$2,"Years#"&amp;$B$4,"Period#"&amp;$B$3,"View#"&amp;$B$10,"Consolidation#"&amp;$B$13,"Data Source#"&amp;$B$11,"Intercompany#"&amp;$B$14,"Movement#"&amp;$B$12,"Custom1#"&amp;$B$6,"Custom2#"&amp;$B$7,"Custom3#"&amp;$B$8,"Custom4#"&amp;$B$9,"Entity#"&amp;$B96,"Account#"&amp;$M$15)+[2]!HsGetValue("FCC","Scenario#"&amp;$B$2,"Years#"&amp;$B$4,"Period#"&amp;$B$3,"View#"&amp;$B$10,"Consolidation#"&amp;$B$13,"Data Source#"&amp;$B$11,"Intercompany#"&amp;$B$14,"Movement#"&amp;$B$12,"Custom1#"&amp;$B$6,"Custom2#"&amp;$B$7,"Custom3#"&amp;$B$8,"Custom4#"&amp;$B$9,"Entity#"&amp;$B96,"Account#"&amp;$M$16)+[2]!HsGetValue("FCC","Scenario#"&amp;$B$2,"Years#"&amp;$B$4,"Period#"&amp;$B$3,"View#"&amp;$B$10,"Consolidation#"&amp;$B$13,"Data Source#"&amp;$B$11,"Intercompany#"&amp;$B$14,"Movement#"&amp;$B$12,"Custom1#"&amp;$B$6,"Custom2#"&amp;$B$7,"Custom3#"&amp;$B$8,"Custom4#"&amp;$B$9,"Entity#"&amp;$B96,"Account#"&amp;$M$17)),2)</f>
        <v>0</v>
      </c>
      <c r="N96" s="231">
        <f>ROUND(([2]!HsGetValue("FCC","Scenario#"&amp;$B$2,"Years#"&amp;$B$4,"Period#"&amp;$B$3,"View#"&amp;$B$10,"Consolidation#"&amp;$B$13,"Data Source#"&amp;$B$11,"Intercompany#"&amp;$B$14,"Movement#"&amp;$B$12,"Custom1#"&amp;$B$6,"Custom2#"&amp;$B$7,"Custom3#"&amp;$B$8,"Custom4#"&amp;$B$9,"Entity#"&amp;$B96,"Account#"&amp;$N$15)+[2]!HsGetValue("FCC","Scenario#"&amp;$B$2,"Years#"&amp;$B$4,"Period#"&amp;$B$3,"View#"&amp;$B$10,"Consolidation#"&amp;$B$13,"Data Source#"&amp;$B$11,"Intercompany#"&amp;$B$14,"Movement#"&amp;$B$12,"Custom1#"&amp;$B$6,"Custom2#"&amp;$B$7,"Custom3#"&amp;$B$8,"Custom4#"&amp;$B$9,"Entity#"&amp;$B96,"Account#"&amp;$N$16)),2)</f>
        <v>0</v>
      </c>
      <c r="O96" s="231">
        <f>ROUND(([2]!HsGetValue("FCC","Scenario#"&amp;$B$2,"Years#"&amp;$B$4,"Period#"&amp;$B$3,"View#"&amp;$B$10,"Consolidation#"&amp;$B$13,"Data Source#"&amp;$B$11,"Intercompany#"&amp;$B$14,"Movement#"&amp;$B$12,"Custom1#"&amp;$B$6,"Custom2#"&amp;$B$7,"Custom3#"&amp;$B$8,"Custom4#"&amp;$B$9,"Entity#"&amp;$B96,"Account#"&amp;$O$15)+[2]!HsGetValue("FCC","Scenario#"&amp;$B$2,"Years#"&amp;$B$4,"Period#"&amp;$B$3,"View#"&amp;$B$10,"Consolidation#"&amp;$B$13,"Data Source#"&amp;$B$11,"Intercompany#"&amp;$B$14,"Movement#"&amp;$B$12,"Custom1#"&amp;$B$6,"Custom2#"&amp;$B$7,"Custom3#"&amp;$B$8,"Custom4#"&amp;$B$9,"Entity#"&amp;$B96,"Account#"&amp;$O$16)),2)</f>
        <v>0</v>
      </c>
      <c r="P96" s="231">
        <f>ROUND(([2]!HsGetValue("FCC","Scenario#"&amp;$B$2,"Years#"&amp;$B$4,"Period#"&amp;$B$3,"View#"&amp;$B$10,"Consolidation#"&amp;$B$13,"Data Source#"&amp;$B$11,"Intercompany#"&amp;$B$14,"Movement#"&amp;$B$12,"Custom1#"&amp;$B$6,"Custom2#"&amp;$B$7,"Custom3#"&amp;$B$8,"Custom4#"&amp;$B$9,"Entity#"&amp;$B96,"Account#"&amp;$P$15)+[2]!HsGetValue("FCC","Scenario#"&amp;$B$2,"Years#"&amp;$B$4,"Period#"&amp;$B$3,"View#"&amp;$B$10,"Consolidation#"&amp;$B$13,"Data Source#"&amp;$B$11,"Intercompany#"&amp;$B$14,"Movement#"&amp;$B$12,"Custom1#"&amp;$B$6,"Custom2#"&amp;$B$7,"Custom3#"&amp;$B$8,"Custom4#"&amp;$B$9,"Entity#"&amp;$B96,"Account#"&amp;$P$16)),2)</f>
        <v>0</v>
      </c>
      <c r="Q96" s="133">
        <f>ROUND(([2]!HsGetValue("FCC","Scenario#"&amp;$B$2,"Years#"&amp;$B$4,"Period#"&amp;$B$3,"View#"&amp;$B$10,"Consolidation#"&amp;$B$13,"Data Source#"&amp;$B$11,"Intercompany#"&amp;$B$14,"Movement#"&amp;$B$12,"Custom1#"&amp;$B$6,"Custom2#"&amp;$B$7,"Custom3#"&amp;$B$8,"Custom4#"&amp;$B$9,"Entity#"&amp;$B96,"Account#"&amp;$Q$15)),2)</f>
        <v>0</v>
      </c>
      <c r="R96" s="231">
        <f>ROUND(([2]!HsGetValue("FCC","Scenario#"&amp;$B$2,"Years#"&amp;$B$4,"Period#"&amp;$B$3,"View#"&amp;$B$10,"Consolidation#"&amp;$B$13,"Data Source#"&amp;$B$11,"Intercompany#"&amp;$B$14,"Movement#"&amp;$B$12,"Custom1#"&amp;$B$6,"Custom2#"&amp;$B$7,"Custom3#"&amp;$B$8,"Custom4#"&amp;$B$9,"Entity#"&amp;$B96,"Account#"&amp;$R$15)),2)</f>
        <v>0</v>
      </c>
      <c r="S96" s="231">
        <f>ROUND(([2]!HsGetValue("FCC","Scenario#"&amp;$B$2,"Years#"&amp;$B$4,"Period#"&amp;$B$3,"View#"&amp;$B$10,"Consolidation#"&amp;$B$13,"Data Source#"&amp;$B$11,"Intercompany#"&amp;$B$14,"Movement#"&amp;$B$12,"Custom1#"&amp;$B$6,"Custom2#"&amp;$B$7,"Custom3#"&amp;$B$8,"Custom4#"&amp;$B$9,"Entity#"&amp;$B96,"Account#"&amp;$S$15)),2)</f>
        <v>878406</v>
      </c>
      <c r="T96" s="231"/>
      <c r="U96" s="133">
        <f>ROUND(([2]!HsGetValue("FCC","Scenario#"&amp;$B$2,"Years#"&amp;$B$4,"Period#"&amp;$B$3,"View#"&amp;$B$10,"Consolidation#"&amp;$B$13,"Data Source#"&amp;$B$11,"Intercompany#"&amp;$B$14,"Movement#"&amp;$B$12,"Custom1#"&amp;$B$6,"Custom2#"&amp;$B$7,"Custom3#"&amp;$B$8,"Custom4#"&amp;$B$9,"Entity#"&amp;$B96,"Account#"&amp;$U$15)),2)</f>
        <v>0</v>
      </c>
      <c r="V96" s="231">
        <f>ROUND(([2]!HsGetValue("FCC","Scenario#"&amp;$B$2,"Years#"&amp;$B$4,"Period#"&amp;$B$3,"View#"&amp;$B$10,"Consolidation#"&amp;$B$13,"Data Source#"&amp;$B$11,"Intercompany#"&amp;$B$14,"Movement#"&amp;$B$12,"Custom1#"&amp;$B$6,"Custom2#"&amp;$B$7,"Custom3#"&amp;$B$8,"Custom4#"&amp;$B$9,"Entity#"&amp;$B96,"Account#"&amp;$V$15)),2)</f>
        <v>0</v>
      </c>
      <c r="W96" s="231">
        <f>ROUND(([2]!HsGetValue("FCC","Scenario#"&amp;$B$2,"Years#"&amp;$B$4,"Period#"&amp;$B$3,"View#"&amp;$B$10,"Consolidation#"&amp;$B$13,"Data Source#"&amp;$B$11,"Intercompany#"&amp;$B$14,"Movement#"&amp;$B$12,"Custom1#"&amp;$B$6,"Custom2#"&amp;$B$7,"Custom3#"&amp;$B$8,"Custom4#"&amp;$B$9,"Entity#"&amp;$B96,"Account#"&amp;$W$15)+[2]!HsGetValue("FCC","Scenario#"&amp;$B$2,"Years#"&amp;$B$4,"Period#"&amp;$B$3,"View#"&amp;$B$10,"Consolidation#"&amp;$B$13,"Data Source#"&amp;$B$11,"Intercompany#"&amp;$B$14,"Movement#"&amp;$B$12,"Custom1#"&amp;$B$6,"Custom2#"&amp;$B$7,"Custom3#"&amp;$B$8,"Custom4#"&amp;$B$9,"Entity#"&amp;$B96,"Account#"&amp;$W$16)),2)</f>
        <v>0</v>
      </c>
    </row>
    <row r="97" spans="1:23" s="41" customFormat="1" ht="15" customHeight="1">
      <c r="A97" s="240" t="s">
        <v>420</v>
      </c>
      <c r="B97" s="240" t="s">
        <v>367</v>
      </c>
      <c r="C97" s="240">
        <v>92800</v>
      </c>
      <c r="D97" s="240" t="s">
        <v>167</v>
      </c>
      <c r="E97" s="235" t="s">
        <v>452</v>
      </c>
      <c r="F97" s="229">
        <f t="shared" si="2"/>
        <v>463839</v>
      </c>
      <c r="G97" s="231">
        <f>ROUND(([2]!HsGetValue("FCC","Scenario#"&amp;$B$2,"Years#"&amp;$B$4,"Period#"&amp;$B$3,"View#"&amp;$B$10,"Consolidation#"&amp;$B$13,"Data Source#"&amp;B$11,"Intercompany#"&amp;$B$14,"Movement#"&amp;$B$12,"Custom1#"&amp;$B$6,"Custom2#"&amp;$B$7,"Custom3#"&amp;$B$8,"Custom4#"&amp;$B$9,"Entity#"&amp;$B97,"Account#"&amp;$G$15)+[2]!HsGetValue("FCC","Scenario#"&amp;$B$2,"Years#"&amp;$B$4,"Period#"&amp;$B$3,"View#"&amp;$B$10,"Consolidation#"&amp;$B$13,"Data Source#"&amp;B$11,"Intercompany#"&amp;$B$14,"Movement#"&amp;$B$12,"Custom1#"&amp;$B$6,"Custom2#"&amp;$B$7,"Custom3#"&amp;$B$8,"Custom4#"&amp;$B$9,"Entity#"&amp;$B97,"Account#"&amp;$G$16)),2)</f>
        <v>463839</v>
      </c>
      <c r="H97" s="231">
        <f>ROUND(([2]!HsGetValue("FCC","Scenario#"&amp;$B$2,"Years#"&amp;$B$4,"Period#"&amp;$B$3,"View#"&amp;$B$10,"Consolidation#"&amp;$B$13,"Data Source#"&amp;$B$11,"Intercompany#"&amp;$B$14,"Movement#"&amp;$B$12,"Custom1#"&amp;$B$6,"Custom2#"&amp;$B$7,"Custom3#"&amp;$B$8,"Custom4#"&amp;$B$9,"Entity#"&amp;$B97,"Account#"&amp;$H$15)+[2]!HsGetValue("FCC","Scenario#"&amp;$B$2,"Years#"&amp;$B$4,"Period#"&amp;$B$3,"View#"&amp;$B$10,"Consolidation#"&amp;$B$13,"Data Source#"&amp;$B$11,"Intercompany#"&amp;$B$14,"Movement#"&amp;$B$12,"Custom1#"&amp;$B$6,"Custom2#"&amp;$B$7,"Custom3#"&amp;$B$8,"Custom4#"&amp;$B$9,"Entity#"&amp;$B97,"Account#"&amp;$H$16)),2)</f>
        <v>463839</v>
      </c>
      <c r="I97" s="133">
        <f>ROUND(([2]!HsGetValue("FCC","Scenario#"&amp;$B$2,"Years#"&amp;$B$4,"Period#"&amp;$B$3,"View#"&amp;$B$10,"Consolidation#"&amp;$B$13,"Data Source#"&amp;$B$11,"Intercompany#"&amp;$B$14,"Movement#"&amp;$B$12,"Custom1#"&amp;$B$6,"Custom2#"&amp;$B$7,"Custom3#"&amp;$B$8,"Custom4#"&amp;$B$9,"Entity#"&amp;$B97,"Account#"&amp;$I$15)+[2]!HsGetValue("FCC","Scenario#"&amp;$B$2,"Years#"&amp;$B$4,"Period#"&amp;$B$3,"View#"&amp;$B$10,"Consolidation#"&amp;$B$13,"Data Source#"&amp;$B$11,"Intercompany#"&amp;$B$14,"Movement#"&amp;$B$12,"Custom1#"&amp;$B$6,"Custom2#"&amp;$B$7,"Custom3#"&amp;$B$8,"Custom4#"&amp;$B$9,"Entity#"&amp;$B97,"Account#"&amp;$I$16)+[2]!HsGetValue("FCC","Scenario#"&amp;$B$2,"Years#"&amp;$B$4,"Period#"&amp;$B$3,"View#"&amp;$B$10,"Consolidation#"&amp;$B$13,"Data Source#"&amp;$B$11,"Intercompany#"&amp;$B$14,"Movement#"&amp;$B$12,"Custom1#"&amp;$B$6,"Custom2#"&amp;$B$7,"Custom3#"&amp;$B$8,"Custom4#"&amp;$B$9,"Entity#"&amp;$B97,"Account#"&amp;$I$17)),2)</f>
        <v>0</v>
      </c>
      <c r="J97" s="234">
        <f>ROUND(([2]!HsGetValue("FCC","Scenario#"&amp;$B$2,"Years#"&amp;$B$4,"Period#"&amp;$B$3,"View#"&amp;$B$10,"Consolidation#"&amp;$B$13,"Data Source#"&amp;$B$11,"Intercompany#"&amp;$B$14,"Movement#"&amp;$B$12,"Custom1#"&amp;$B$6,"Custom2#"&amp;$B$7,"Custom3#"&amp;$B$8,"Custom4#"&amp;$B$9,"Entity#"&amp;$B97,"Account#"&amp;$J$15)+[2]!HsGetValue("FCC","Scenario#"&amp;$B$2,"Years#"&amp;$B$4,"Period#"&amp;$B$3,"View#"&amp;$B$10,"Consolidation#"&amp;$B$13,"Data Source#"&amp;$B$11,"Intercompany#"&amp;$B$14,"Movement#"&amp;$B$12,"Custom1#"&amp;$B$6,"Custom2#"&amp;$B$7,"Custom3#"&amp;$B$8,"Custom4#"&amp;$B$9,"Entity#"&amp;$B97,"Account#"&amp;$J$16)),2)</f>
        <v>0</v>
      </c>
      <c r="K97" s="231">
        <f>ROUND(([2]!HsGetValue("FCC","Scenario#"&amp;$B$2,"Years#"&amp;$B$4,"Period#"&amp;$B$3,"View#"&amp;$B$10,"Consolidation#"&amp;$B$13,"Data Source#"&amp;$B$11,"Intercompany#"&amp;$B$14,"Movement#"&amp;$B$12,"Custom1#"&amp;$B$6,"Custom2#"&amp;$B$7,"Custom3#"&amp;$B$8,"Custom4#"&amp;$B$9,"Entity#"&amp;$B97,"Account#"&amp;$K$15)+[2]!HsGetValue("FCC","Scenario#"&amp;$B$2,"Years#"&amp;$B$4,"Period#"&amp;$B$3,"View#"&amp;$B$10,"Consolidation#"&amp;$B$13,"Data Source#"&amp;$B$11,"Intercompany#"&amp;$B$14,"Movement#"&amp;$B$12,"Custom1#"&amp;$B$6,"Custom2#"&amp;$B$7,"Custom3#"&amp;$B$8,"Custom4#"&amp;$B$9,"Entity#"&amp;$B97,"Account#"&amp;$K$16)+[2]!HsGetValue("FCC","Scenario#"&amp;$B$2,"Years#"&amp;$B$4,"Period#"&amp;$B$3,"View#"&amp;$B$10,"Consolidation#"&amp;$B$13,"Data Source#"&amp;$B$11,"Intercompany#"&amp;$B$14,"Movement#"&amp;$B$12,"Custom1#"&amp;$B$6,"Custom2#"&amp;$B$7,"Custom3#"&amp;$B$8,"Custom4#"&amp;$B$9,"Entity#"&amp;$B97,"Account#"&amp;$K$17)+[2]!HsGetValue("FCC","Scenario#"&amp;$B$2,"Years#"&amp;$B$4,"Period#"&amp;$B$3,"View#"&amp;$B$10,"Consolidation#"&amp;$B$13,"Data Source#"&amp;$B$11,"Intercompany#"&amp;$B$14,"Movement#"&amp;$B$12,"Custom1#"&amp;$B$6,"Custom2#"&amp;$B$7,"Custom3#"&amp;$B$8,"Custom4#"&amp;$B$9,"Entity#"&amp;$B97,"Account#"&amp;$K$18)),2)</f>
        <v>0</v>
      </c>
      <c r="L97" s="231">
        <f>ROUND(([2]!HsGetValue("FCC","Scenario#"&amp;$B$2,"Years#"&amp;$B$4,"Period#"&amp;$B$3,"View#"&amp;$B$10,"Consolidation#"&amp;$B$13,"Data Source#"&amp;$B$11,"Intercompany#"&amp;$B$14,"Movement#"&amp;$B$12,"Custom1#"&amp;$B$6,"Custom2#"&amp;$B$7,"Custom3#"&amp;$B$8,"Custom4#"&amp;$B$9,"Entity#"&amp;$B97,"Account#"&amp;$L$15)+[2]!HsGetValue("FCC","Scenario#"&amp;$B$2,"Years#"&amp;$B$4,"Period#"&amp;$B$3,"View#"&amp;$B$10,"Consolidation#"&amp;$B$13,"Data Source#"&amp;$B$11,"Intercompany#"&amp;$B$14,"Movement#"&amp;$B$12,"Custom1#"&amp;$B$6,"Custom2#"&amp;$B$7,"Custom3#"&amp;$B$8,"Custom4#"&amp;$B$9,"Entity#"&amp;$B97,"Account#"&amp;$L$16)),2)</f>
        <v>0</v>
      </c>
      <c r="M97" s="231">
        <f>ROUND(([2]!HsGetValue("FCC","Scenario#"&amp;$B$2,"Years#"&amp;$B$4,"Period#"&amp;$B$3,"View#"&amp;$B$10,"Consolidation#"&amp;$B$13,"Data Source#"&amp;$B$11,"Intercompany#"&amp;$B$14,"Movement#"&amp;$B$12,"Custom1#"&amp;$B$6,"Custom2#"&amp;$B$7,"Custom3#"&amp;$B$8,"Custom4#"&amp;$B$9,"Entity#"&amp;$B97,"Account#"&amp;$M$15)+[2]!HsGetValue("FCC","Scenario#"&amp;$B$2,"Years#"&amp;$B$4,"Period#"&amp;$B$3,"View#"&amp;$B$10,"Consolidation#"&amp;$B$13,"Data Source#"&amp;$B$11,"Intercompany#"&amp;$B$14,"Movement#"&amp;$B$12,"Custom1#"&amp;$B$6,"Custom2#"&amp;$B$7,"Custom3#"&amp;$B$8,"Custom4#"&amp;$B$9,"Entity#"&amp;$B97,"Account#"&amp;$M$16)+[2]!HsGetValue("FCC","Scenario#"&amp;$B$2,"Years#"&amp;$B$4,"Period#"&amp;$B$3,"View#"&amp;$B$10,"Consolidation#"&amp;$B$13,"Data Source#"&amp;$B$11,"Intercompany#"&amp;$B$14,"Movement#"&amp;$B$12,"Custom1#"&amp;$B$6,"Custom2#"&amp;$B$7,"Custom3#"&amp;$B$8,"Custom4#"&amp;$B$9,"Entity#"&amp;$B97,"Account#"&amp;$M$17)),2)</f>
        <v>0</v>
      </c>
      <c r="N97" s="231">
        <f>ROUND(([2]!HsGetValue("FCC","Scenario#"&amp;$B$2,"Years#"&amp;$B$4,"Period#"&amp;$B$3,"View#"&amp;$B$10,"Consolidation#"&amp;$B$13,"Data Source#"&amp;$B$11,"Intercompany#"&amp;$B$14,"Movement#"&amp;$B$12,"Custom1#"&amp;$B$6,"Custom2#"&amp;$B$7,"Custom3#"&amp;$B$8,"Custom4#"&amp;$B$9,"Entity#"&amp;$B97,"Account#"&amp;$N$15)+[2]!HsGetValue("FCC","Scenario#"&amp;$B$2,"Years#"&amp;$B$4,"Period#"&amp;$B$3,"View#"&amp;$B$10,"Consolidation#"&amp;$B$13,"Data Source#"&amp;$B$11,"Intercompany#"&amp;$B$14,"Movement#"&amp;$B$12,"Custom1#"&amp;$B$6,"Custom2#"&amp;$B$7,"Custom3#"&amp;$B$8,"Custom4#"&amp;$B$9,"Entity#"&amp;$B97,"Account#"&amp;$N$16)),2)</f>
        <v>0</v>
      </c>
      <c r="O97" s="231">
        <f>ROUND(([2]!HsGetValue("FCC","Scenario#"&amp;$B$2,"Years#"&amp;$B$4,"Period#"&amp;$B$3,"View#"&amp;$B$10,"Consolidation#"&amp;$B$13,"Data Source#"&amp;$B$11,"Intercompany#"&amp;$B$14,"Movement#"&amp;$B$12,"Custom1#"&amp;$B$6,"Custom2#"&amp;$B$7,"Custom3#"&amp;$B$8,"Custom4#"&amp;$B$9,"Entity#"&amp;$B97,"Account#"&amp;$O$15)+[2]!HsGetValue("FCC","Scenario#"&amp;$B$2,"Years#"&amp;$B$4,"Period#"&amp;$B$3,"View#"&amp;$B$10,"Consolidation#"&amp;$B$13,"Data Source#"&amp;$B$11,"Intercompany#"&amp;$B$14,"Movement#"&amp;$B$12,"Custom1#"&amp;$B$6,"Custom2#"&amp;$B$7,"Custom3#"&amp;$B$8,"Custom4#"&amp;$B$9,"Entity#"&amp;$B97,"Account#"&amp;$O$16)),2)</f>
        <v>0</v>
      </c>
      <c r="P97" s="231">
        <f>ROUND(([2]!HsGetValue("FCC","Scenario#"&amp;$B$2,"Years#"&amp;$B$4,"Period#"&amp;$B$3,"View#"&amp;$B$10,"Consolidation#"&amp;$B$13,"Data Source#"&amp;$B$11,"Intercompany#"&amp;$B$14,"Movement#"&amp;$B$12,"Custom1#"&amp;$B$6,"Custom2#"&amp;$B$7,"Custom3#"&amp;$B$8,"Custom4#"&amp;$B$9,"Entity#"&amp;$B97,"Account#"&amp;$P$15)+[2]!HsGetValue("FCC","Scenario#"&amp;$B$2,"Years#"&amp;$B$4,"Period#"&amp;$B$3,"View#"&amp;$B$10,"Consolidation#"&amp;$B$13,"Data Source#"&amp;$B$11,"Intercompany#"&amp;$B$14,"Movement#"&amp;$B$12,"Custom1#"&amp;$B$6,"Custom2#"&amp;$B$7,"Custom3#"&amp;$B$8,"Custom4#"&amp;$B$9,"Entity#"&amp;$B97,"Account#"&amp;$P$16)),2)</f>
        <v>0</v>
      </c>
      <c r="Q97" s="133">
        <f>ROUND(([2]!HsGetValue("FCC","Scenario#"&amp;$B$2,"Years#"&amp;$B$4,"Period#"&amp;$B$3,"View#"&amp;$B$10,"Consolidation#"&amp;$B$13,"Data Source#"&amp;$B$11,"Intercompany#"&amp;$B$14,"Movement#"&amp;$B$12,"Custom1#"&amp;$B$6,"Custom2#"&amp;$B$7,"Custom3#"&amp;$B$8,"Custom4#"&amp;$B$9,"Entity#"&amp;$B97,"Account#"&amp;$Q$15)),2)</f>
        <v>0</v>
      </c>
      <c r="R97" s="231">
        <f>ROUND(([2]!HsGetValue("FCC","Scenario#"&amp;$B$2,"Years#"&amp;$B$4,"Period#"&amp;$B$3,"View#"&amp;$B$10,"Consolidation#"&amp;$B$13,"Data Source#"&amp;$B$11,"Intercompany#"&amp;$B$14,"Movement#"&amp;$B$12,"Custom1#"&amp;$B$6,"Custom2#"&amp;$B$7,"Custom3#"&amp;$B$8,"Custom4#"&amp;$B$9,"Entity#"&amp;$B97,"Account#"&amp;$R$15)),2)</f>
        <v>0</v>
      </c>
      <c r="S97" s="231">
        <f>ROUND(([2]!HsGetValue("FCC","Scenario#"&amp;$B$2,"Years#"&amp;$B$4,"Period#"&amp;$B$3,"View#"&amp;$B$10,"Consolidation#"&amp;$B$13,"Data Source#"&amp;$B$11,"Intercompany#"&amp;$B$14,"Movement#"&amp;$B$12,"Custom1#"&amp;$B$6,"Custom2#"&amp;$B$7,"Custom3#"&amp;$B$8,"Custom4#"&amp;$B$9,"Entity#"&amp;$B97,"Account#"&amp;$S$15)),2)</f>
        <v>941589</v>
      </c>
      <c r="T97" s="231"/>
      <c r="U97" s="133">
        <f>ROUND(([2]!HsGetValue("FCC","Scenario#"&amp;$B$2,"Years#"&amp;$B$4,"Period#"&amp;$B$3,"View#"&amp;$B$10,"Consolidation#"&amp;$B$13,"Data Source#"&amp;$B$11,"Intercompany#"&amp;$B$14,"Movement#"&amp;$B$12,"Custom1#"&amp;$B$6,"Custom2#"&amp;$B$7,"Custom3#"&amp;$B$8,"Custom4#"&amp;$B$9,"Entity#"&amp;$B97,"Account#"&amp;$U$15)),2)</f>
        <v>0</v>
      </c>
      <c r="V97" s="231">
        <f>ROUND(([2]!HsGetValue("FCC","Scenario#"&amp;$B$2,"Years#"&amp;$B$4,"Period#"&amp;$B$3,"View#"&amp;$B$10,"Consolidation#"&amp;$B$13,"Data Source#"&amp;$B$11,"Intercompany#"&amp;$B$14,"Movement#"&amp;$B$12,"Custom1#"&amp;$B$6,"Custom2#"&amp;$B$7,"Custom3#"&amp;$B$8,"Custom4#"&amp;$B$9,"Entity#"&amp;$B97,"Account#"&amp;$V$15)),2)</f>
        <v>0</v>
      </c>
      <c r="W97" s="231">
        <f>ROUND(([2]!HsGetValue("FCC","Scenario#"&amp;$B$2,"Years#"&amp;$B$4,"Period#"&amp;$B$3,"View#"&amp;$B$10,"Consolidation#"&amp;$B$13,"Data Source#"&amp;$B$11,"Intercompany#"&amp;$B$14,"Movement#"&amp;$B$12,"Custom1#"&amp;$B$6,"Custom2#"&amp;$B$7,"Custom3#"&amp;$B$8,"Custom4#"&amp;$B$9,"Entity#"&amp;$B97,"Account#"&amp;$W$15)+[2]!HsGetValue("FCC","Scenario#"&amp;$B$2,"Years#"&amp;$B$4,"Period#"&amp;$B$3,"View#"&amp;$B$10,"Consolidation#"&amp;$B$13,"Data Source#"&amp;$B$11,"Intercompany#"&amp;$B$14,"Movement#"&amp;$B$12,"Custom1#"&amp;$B$6,"Custom2#"&amp;$B$7,"Custom3#"&amp;$B$8,"Custom4#"&amp;$B$9,"Entity#"&amp;$B97,"Account#"&amp;$W$16)),2)</f>
        <v>0</v>
      </c>
    </row>
    <row r="98" spans="1:23" s="341" customFormat="1" ht="15" customHeight="1">
      <c r="A98" s="349" t="s">
        <v>420</v>
      </c>
      <c r="B98" s="349" t="s">
        <v>368</v>
      </c>
      <c r="C98" s="349">
        <v>92900</v>
      </c>
      <c r="D98" s="349" t="s">
        <v>167</v>
      </c>
      <c r="E98" s="341" t="s">
        <v>117</v>
      </c>
      <c r="F98" s="342">
        <f t="shared" si="2"/>
        <v>0</v>
      </c>
      <c r="G98" s="343">
        <v>0</v>
      </c>
      <c r="H98" s="343">
        <v>0</v>
      </c>
      <c r="I98" s="343">
        <v>0</v>
      </c>
      <c r="J98" s="345">
        <v>0</v>
      </c>
      <c r="K98" s="343">
        <v>0</v>
      </c>
      <c r="L98" s="343">
        <v>0</v>
      </c>
      <c r="M98" s="343">
        <v>0</v>
      </c>
      <c r="N98" s="343">
        <v>0</v>
      </c>
      <c r="O98" s="343">
        <v>0</v>
      </c>
      <c r="P98" s="343">
        <v>0</v>
      </c>
      <c r="Q98" s="343">
        <v>0</v>
      </c>
      <c r="R98" s="343">
        <v>0</v>
      </c>
      <c r="S98" s="343">
        <v>0</v>
      </c>
      <c r="T98" s="343"/>
      <c r="U98" s="343">
        <v>0</v>
      </c>
      <c r="V98" s="343">
        <v>0</v>
      </c>
      <c r="W98" s="343">
        <v>0</v>
      </c>
    </row>
    <row r="99" spans="1:23" s="341" customFormat="1" ht="15" customHeight="1">
      <c r="A99" s="349" t="s">
        <v>420</v>
      </c>
      <c r="B99" s="349" t="s">
        <v>371</v>
      </c>
      <c r="C99" s="349">
        <v>94000</v>
      </c>
      <c r="D99" s="349" t="s">
        <v>167</v>
      </c>
      <c r="E99" s="341" t="s">
        <v>119</v>
      </c>
      <c r="F99" s="342">
        <f t="shared" si="2"/>
        <v>0</v>
      </c>
      <c r="G99" s="343">
        <v>0</v>
      </c>
      <c r="H99" s="343">
        <v>0</v>
      </c>
      <c r="I99" s="343">
        <v>0</v>
      </c>
      <c r="J99" s="345">
        <v>0</v>
      </c>
      <c r="K99" s="343">
        <v>0</v>
      </c>
      <c r="L99" s="343">
        <v>0</v>
      </c>
      <c r="M99" s="343">
        <v>0</v>
      </c>
      <c r="N99" s="343">
        <v>0</v>
      </c>
      <c r="O99" s="343">
        <v>0</v>
      </c>
      <c r="P99" s="343">
        <v>0</v>
      </c>
      <c r="Q99" s="343">
        <v>0</v>
      </c>
      <c r="R99" s="343">
        <v>0</v>
      </c>
      <c r="S99" s="343">
        <v>0</v>
      </c>
      <c r="T99" s="343"/>
      <c r="U99" s="343">
        <v>0</v>
      </c>
      <c r="V99" s="343">
        <v>0</v>
      </c>
      <c r="W99" s="343">
        <v>0</v>
      </c>
    </row>
    <row r="100" spans="1:23" s="41" customFormat="1" ht="15" customHeight="1">
      <c r="A100" s="240" t="s">
        <v>420</v>
      </c>
      <c r="B100" s="240" t="s">
        <v>372</v>
      </c>
      <c r="C100" s="240">
        <v>94200</v>
      </c>
      <c r="D100" s="240" t="s">
        <v>167</v>
      </c>
      <c r="E100" s="41" t="s">
        <v>120</v>
      </c>
      <c r="F100" s="229">
        <f t="shared" si="2"/>
        <v>0</v>
      </c>
      <c r="G100" s="231">
        <f>ROUND(([2]!HsGetValue("FCC","Scenario#"&amp;$B$2,"Years#"&amp;$B$4,"Period#"&amp;$B$3,"View#"&amp;$B$10,"Consolidation#"&amp;$B$13,"Data Source#"&amp;B$11,"Intercompany#"&amp;$B$14,"Movement#"&amp;$B$12,"Custom1#"&amp;$B$6,"Custom2#"&amp;$B$7,"Custom3#"&amp;$B$8,"Custom4#"&amp;$B$9,"Entity#"&amp;$B100,"Account#"&amp;$G$15)+[2]!HsGetValue("FCC","Scenario#"&amp;$B$2,"Years#"&amp;$B$4,"Period#"&amp;$B$3,"View#"&amp;$B$10,"Consolidation#"&amp;$B$13,"Data Source#"&amp;B$11,"Intercompany#"&amp;$B$14,"Movement#"&amp;$B$12,"Custom1#"&amp;$B$6,"Custom2#"&amp;$B$7,"Custom3#"&amp;$B$8,"Custom4#"&amp;$B$9,"Entity#"&amp;$B100,"Account#"&amp;$G$16)),2)</f>
        <v>0</v>
      </c>
      <c r="H100" s="231">
        <f>ROUND(([2]!HsGetValue("FCC","Scenario#"&amp;$B$2,"Years#"&amp;$B$4,"Period#"&amp;$B$3,"View#"&amp;$B$10,"Consolidation#"&amp;$B$13,"Data Source#"&amp;$B$11,"Intercompany#"&amp;$B$14,"Movement#"&amp;$B$12,"Custom1#"&amp;$B$6,"Custom2#"&amp;$B$7,"Custom3#"&amp;$B$8,"Custom4#"&amp;$B$9,"Entity#"&amp;$B100,"Account#"&amp;$H$15)+[2]!HsGetValue("FCC","Scenario#"&amp;$B$2,"Years#"&amp;$B$4,"Period#"&amp;$B$3,"View#"&amp;$B$10,"Consolidation#"&amp;$B$13,"Data Source#"&amp;$B$11,"Intercompany#"&amp;$B$14,"Movement#"&amp;$B$12,"Custom1#"&amp;$B$6,"Custom2#"&amp;$B$7,"Custom3#"&amp;$B$8,"Custom4#"&amp;$B$9,"Entity#"&amp;$B100,"Account#"&amp;$H$16)),2)</f>
        <v>0</v>
      </c>
      <c r="I100" s="133">
        <f>ROUND(([2]!HsGetValue("FCC","Scenario#"&amp;$B$2,"Years#"&amp;$B$4,"Period#"&amp;$B$3,"View#"&amp;$B$10,"Consolidation#"&amp;$B$13,"Data Source#"&amp;$B$11,"Intercompany#"&amp;$B$14,"Movement#"&amp;$B$12,"Custom1#"&amp;$B$6,"Custom2#"&amp;$B$7,"Custom3#"&amp;$B$8,"Custom4#"&amp;$B$9,"Entity#"&amp;$B100,"Account#"&amp;$I$15)+[2]!HsGetValue("FCC","Scenario#"&amp;$B$2,"Years#"&amp;$B$4,"Period#"&amp;$B$3,"View#"&amp;$B$10,"Consolidation#"&amp;$B$13,"Data Source#"&amp;$B$11,"Intercompany#"&amp;$B$14,"Movement#"&amp;$B$12,"Custom1#"&amp;$B$6,"Custom2#"&amp;$B$7,"Custom3#"&amp;$B$8,"Custom4#"&amp;$B$9,"Entity#"&amp;$B100,"Account#"&amp;$I$16)+[2]!HsGetValue("FCC","Scenario#"&amp;$B$2,"Years#"&amp;$B$4,"Period#"&amp;$B$3,"View#"&amp;$B$10,"Consolidation#"&amp;$B$13,"Data Source#"&amp;$B$11,"Intercompany#"&amp;$B$14,"Movement#"&amp;$B$12,"Custom1#"&amp;$B$6,"Custom2#"&amp;$B$7,"Custom3#"&amp;$B$8,"Custom4#"&amp;$B$9,"Entity#"&amp;$B100,"Account#"&amp;$I$17)),2)</f>
        <v>0</v>
      </c>
      <c r="J100" s="234">
        <f>ROUND(([2]!HsGetValue("FCC","Scenario#"&amp;$B$2,"Years#"&amp;$B$4,"Period#"&amp;$B$3,"View#"&amp;$B$10,"Consolidation#"&amp;$B$13,"Data Source#"&amp;$B$11,"Intercompany#"&amp;$B$14,"Movement#"&amp;$B$12,"Custom1#"&amp;$B$6,"Custom2#"&amp;$B$7,"Custom3#"&amp;$B$8,"Custom4#"&amp;$B$9,"Entity#"&amp;$B100,"Account#"&amp;$J$15)+[2]!HsGetValue("FCC","Scenario#"&amp;$B$2,"Years#"&amp;$B$4,"Period#"&amp;$B$3,"View#"&amp;$B$10,"Consolidation#"&amp;$B$13,"Data Source#"&amp;$B$11,"Intercompany#"&amp;$B$14,"Movement#"&amp;$B$12,"Custom1#"&amp;$B$6,"Custom2#"&amp;$B$7,"Custom3#"&amp;$B$8,"Custom4#"&amp;$B$9,"Entity#"&amp;$B100,"Account#"&amp;$J$16)),2)</f>
        <v>0</v>
      </c>
      <c r="K100" s="231">
        <f>ROUND(([2]!HsGetValue("FCC","Scenario#"&amp;$B$2,"Years#"&amp;$B$4,"Period#"&amp;$B$3,"View#"&amp;$B$10,"Consolidation#"&amp;$B$13,"Data Source#"&amp;$B$11,"Intercompany#"&amp;$B$14,"Movement#"&amp;$B$12,"Custom1#"&amp;$B$6,"Custom2#"&amp;$B$7,"Custom3#"&amp;$B$8,"Custom4#"&amp;$B$9,"Entity#"&amp;$B100,"Account#"&amp;$K$15)+[2]!HsGetValue("FCC","Scenario#"&amp;$B$2,"Years#"&amp;$B$4,"Period#"&amp;$B$3,"View#"&amp;$B$10,"Consolidation#"&amp;$B$13,"Data Source#"&amp;$B$11,"Intercompany#"&amp;$B$14,"Movement#"&amp;$B$12,"Custom1#"&amp;$B$6,"Custom2#"&amp;$B$7,"Custom3#"&amp;$B$8,"Custom4#"&amp;$B$9,"Entity#"&amp;$B100,"Account#"&amp;$K$16)+[2]!HsGetValue("FCC","Scenario#"&amp;$B$2,"Years#"&amp;$B$4,"Period#"&amp;$B$3,"View#"&amp;$B$10,"Consolidation#"&amp;$B$13,"Data Source#"&amp;$B$11,"Intercompany#"&amp;$B$14,"Movement#"&amp;$B$12,"Custom1#"&amp;$B$6,"Custom2#"&amp;$B$7,"Custom3#"&amp;$B$8,"Custom4#"&amp;$B$9,"Entity#"&amp;$B100,"Account#"&amp;$K$17)+[2]!HsGetValue("FCC","Scenario#"&amp;$B$2,"Years#"&amp;$B$4,"Period#"&amp;$B$3,"View#"&amp;$B$10,"Consolidation#"&amp;$B$13,"Data Source#"&amp;$B$11,"Intercompany#"&amp;$B$14,"Movement#"&amp;$B$12,"Custom1#"&amp;$B$6,"Custom2#"&amp;$B$7,"Custom3#"&amp;$B$8,"Custom4#"&amp;$B$9,"Entity#"&amp;$B100,"Account#"&amp;$K$18)),2)</f>
        <v>0</v>
      </c>
      <c r="L100" s="231">
        <f>ROUND(([2]!HsGetValue("FCC","Scenario#"&amp;$B$2,"Years#"&amp;$B$4,"Period#"&amp;$B$3,"View#"&amp;$B$10,"Consolidation#"&amp;$B$13,"Data Source#"&amp;$B$11,"Intercompany#"&amp;$B$14,"Movement#"&amp;$B$12,"Custom1#"&amp;$B$6,"Custom2#"&amp;$B$7,"Custom3#"&amp;$B$8,"Custom4#"&amp;$B$9,"Entity#"&amp;$B100,"Account#"&amp;$L$15)+[2]!HsGetValue("FCC","Scenario#"&amp;$B$2,"Years#"&amp;$B$4,"Period#"&amp;$B$3,"View#"&amp;$B$10,"Consolidation#"&amp;$B$13,"Data Source#"&amp;$B$11,"Intercompany#"&amp;$B$14,"Movement#"&amp;$B$12,"Custom1#"&amp;$B$6,"Custom2#"&amp;$B$7,"Custom3#"&amp;$B$8,"Custom4#"&amp;$B$9,"Entity#"&amp;$B100,"Account#"&amp;$L$16)),2)</f>
        <v>0</v>
      </c>
      <c r="M100" s="231">
        <f>ROUND(([2]!HsGetValue("FCC","Scenario#"&amp;$B$2,"Years#"&amp;$B$4,"Period#"&amp;$B$3,"View#"&amp;$B$10,"Consolidation#"&amp;$B$13,"Data Source#"&amp;$B$11,"Intercompany#"&amp;$B$14,"Movement#"&amp;$B$12,"Custom1#"&amp;$B$6,"Custom2#"&amp;$B$7,"Custom3#"&amp;$B$8,"Custom4#"&amp;$B$9,"Entity#"&amp;$B100,"Account#"&amp;$M$15)+[2]!HsGetValue("FCC","Scenario#"&amp;$B$2,"Years#"&amp;$B$4,"Period#"&amp;$B$3,"View#"&amp;$B$10,"Consolidation#"&amp;$B$13,"Data Source#"&amp;$B$11,"Intercompany#"&amp;$B$14,"Movement#"&amp;$B$12,"Custom1#"&amp;$B$6,"Custom2#"&amp;$B$7,"Custom3#"&amp;$B$8,"Custom4#"&amp;$B$9,"Entity#"&amp;$B100,"Account#"&amp;$M$16)+[2]!HsGetValue("FCC","Scenario#"&amp;$B$2,"Years#"&amp;$B$4,"Period#"&amp;$B$3,"View#"&amp;$B$10,"Consolidation#"&amp;$B$13,"Data Source#"&amp;$B$11,"Intercompany#"&amp;$B$14,"Movement#"&amp;$B$12,"Custom1#"&amp;$B$6,"Custom2#"&amp;$B$7,"Custom3#"&amp;$B$8,"Custom4#"&amp;$B$9,"Entity#"&amp;$B100,"Account#"&amp;$M$17)),2)</f>
        <v>0</v>
      </c>
      <c r="N100" s="231">
        <f>ROUND(([2]!HsGetValue("FCC","Scenario#"&amp;$B$2,"Years#"&amp;$B$4,"Period#"&amp;$B$3,"View#"&amp;$B$10,"Consolidation#"&amp;$B$13,"Data Source#"&amp;$B$11,"Intercompany#"&amp;$B$14,"Movement#"&amp;$B$12,"Custom1#"&amp;$B$6,"Custom2#"&amp;$B$7,"Custom3#"&amp;$B$8,"Custom4#"&amp;$B$9,"Entity#"&amp;$B100,"Account#"&amp;$N$15)+[2]!HsGetValue("FCC","Scenario#"&amp;$B$2,"Years#"&amp;$B$4,"Period#"&amp;$B$3,"View#"&amp;$B$10,"Consolidation#"&amp;$B$13,"Data Source#"&amp;$B$11,"Intercompany#"&amp;$B$14,"Movement#"&amp;$B$12,"Custom1#"&amp;$B$6,"Custom2#"&amp;$B$7,"Custom3#"&amp;$B$8,"Custom4#"&amp;$B$9,"Entity#"&amp;$B100,"Account#"&amp;$N$16)),2)</f>
        <v>0</v>
      </c>
      <c r="O100" s="231">
        <f>ROUND(([2]!HsGetValue("FCC","Scenario#"&amp;$B$2,"Years#"&amp;$B$4,"Period#"&amp;$B$3,"View#"&amp;$B$10,"Consolidation#"&amp;$B$13,"Data Source#"&amp;$B$11,"Intercompany#"&amp;$B$14,"Movement#"&amp;$B$12,"Custom1#"&amp;$B$6,"Custom2#"&amp;$B$7,"Custom3#"&amp;$B$8,"Custom4#"&amp;$B$9,"Entity#"&amp;$B100,"Account#"&amp;$O$15)+[2]!HsGetValue("FCC","Scenario#"&amp;$B$2,"Years#"&amp;$B$4,"Period#"&amp;$B$3,"View#"&amp;$B$10,"Consolidation#"&amp;$B$13,"Data Source#"&amp;$B$11,"Intercompany#"&amp;$B$14,"Movement#"&amp;$B$12,"Custom1#"&amp;$B$6,"Custom2#"&amp;$B$7,"Custom3#"&amp;$B$8,"Custom4#"&amp;$B$9,"Entity#"&amp;$B100,"Account#"&amp;$O$16)),2)</f>
        <v>0</v>
      </c>
      <c r="P100" s="231">
        <f>ROUND(([2]!HsGetValue("FCC","Scenario#"&amp;$B$2,"Years#"&amp;$B$4,"Period#"&amp;$B$3,"View#"&amp;$B$10,"Consolidation#"&amp;$B$13,"Data Source#"&amp;$B$11,"Intercompany#"&amp;$B$14,"Movement#"&amp;$B$12,"Custom1#"&amp;$B$6,"Custom2#"&amp;$B$7,"Custom3#"&amp;$B$8,"Custom4#"&amp;$B$9,"Entity#"&amp;$B100,"Account#"&amp;$P$15)+[2]!HsGetValue("FCC","Scenario#"&amp;$B$2,"Years#"&amp;$B$4,"Period#"&amp;$B$3,"View#"&amp;$B$10,"Consolidation#"&amp;$B$13,"Data Source#"&amp;$B$11,"Intercompany#"&amp;$B$14,"Movement#"&amp;$B$12,"Custom1#"&amp;$B$6,"Custom2#"&amp;$B$7,"Custom3#"&amp;$B$8,"Custom4#"&amp;$B$9,"Entity#"&amp;$B100,"Account#"&amp;$P$16)),2)</f>
        <v>0</v>
      </c>
      <c r="Q100" s="133">
        <f>ROUND(([2]!HsGetValue("FCC","Scenario#"&amp;$B$2,"Years#"&amp;$B$4,"Period#"&amp;$B$3,"View#"&amp;$B$10,"Consolidation#"&amp;$B$13,"Data Source#"&amp;$B$11,"Intercompany#"&amp;$B$14,"Movement#"&amp;$B$12,"Custom1#"&amp;$B$6,"Custom2#"&amp;$B$7,"Custom3#"&amp;$B$8,"Custom4#"&amp;$B$9,"Entity#"&amp;$B100,"Account#"&amp;$Q$15)),2)</f>
        <v>0</v>
      </c>
      <c r="R100" s="231">
        <f>ROUND(([2]!HsGetValue("FCC","Scenario#"&amp;$B$2,"Years#"&amp;$B$4,"Period#"&amp;$B$3,"View#"&amp;$B$10,"Consolidation#"&amp;$B$13,"Data Source#"&amp;$B$11,"Intercompany#"&amp;$B$14,"Movement#"&amp;$B$12,"Custom1#"&amp;$B$6,"Custom2#"&amp;$B$7,"Custom3#"&amp;$B$8,"Custom4#"&amp;$B$9,"Entity#"&amp;$B100,"Account#"&amp;$R$15)),2)</f>
        <v>0</v>
      </c>
      <c r="S100" s="231">
        <f>ROUND(([2]!HsGetValue("FCC","Scenario#"&amp;$B$2,"Years#"&amp;$B$4,"Period#"&amp;$B$3,"View#"&amp;$B$10,"Consolidation#"&amp;$B$13,"Data Source#"&amp;$B$11,"Intercompany#"&amp;$B$14,"Movement#"&amp;$B$12,"Custom1#"&amp;$B$6,"Custom2#"&amp;$B$7,"Custom3#"&amp;$B$8,"Custom4#"&amp;$B$9,"Entity#"&amp;$B100,"Account#"&amp;$S$15)),2)</f>
        <v>0</v>
      </c>
      <c r="T100" s="231"/>
      <c r="U100" s="133">
        <f>ROUND(([2]!HsGetValue("FCC","Scenario#"&amp;$B$2,"Years#"&amp;$B$4,"Period#"&amp;$B$3,"View#"&amp;$B$10,"Consolidation#"&amp;$B$13,"Data Source#"&amp;$B$11,"Intercompany#"&amp;$B$14,"Movement#"&amp;$B$12,"Custom1#"&amp;$B$6,"Custom2#"&amp;$B$7,"Custom3#"&amp;$B$8,"Custom4#"&amp;$B$9,"Entity#"&amp;$B100,"Account#"&amp;$U$15)),2)</f>
        <v>0</v>
      </c>
      <c r="V100" s="231">
        <f>ROUND(([2]!HsGetValue("FCC","Scenario#"&amp;$B$2,"Years#"&amp;$B$4,"Period#"&amp;$B$3,"View#"&amp;$B$10,"Consolidation#"&amp;$B$13,"Data Source#"&amp;$B$11,"Intercompany#"&amp;$B$14,"Movement#"&amp;$B$12,"Custom1#"&amp;$B$6,"Custom2#"&amp;$B$7,"Custom3#"&amp;$B$8,"Custom4#"&amp;$B$9,"Entity#"&amp;$B100,"Account#"&amp;$V$15)),2)</f>
        <v>0</v>
      </c>
      <c r="W100" s="231">
        <f>ROUND(([2]!HsGetValue("FCC","Scenario#"&amp;$B$2,"Years#"&amp;$B$4,"Period#"&amp;$B$3,"View#"&amp;$B$10,"Consolidation#"&amp;$B$13,"Data Source#"&amp;$B$11,"Intercompany#"&amp;$B$14,"Movement#"&amp;$B$12,"Custom1#"&amp;$B$6,"Custom2#"&amp;$B$7,"Custom3#"&amp;$B$8,"Custom4#"&amp;$B$9,"Entity#"&amp;$B100,"Account#"&amp;$W$15)+[2]!HsGetValue("FCC","Scenario#"&amp;$B$2,"Years#"&amp;$B$4,"Period#"&amp;$B$3,"View#"&amp;$B$10,"Consolidation#"&amp;$B$13,"Data Source#"&amp;$B$11,"Intercompany#"&amp;$B$14,"Movement#"&amp;$B$12,"Custom1#"&amp;$B$6,"Custom2#"&amp;$B$7,"Custom3#"&amp;$B$8,"Custom4#"&amp;$B$9,"Entity#"&amp;$B100,"Account#"&amp;$W$16)),2)</f>
        <v>0</v>
      </c>
    </row>
    <row r="101" spans="1:23" s="341" customFormat="1" ht="15" customHeight="1">
      <c r="A101" s="349" t="s">
        <v>420</v>
      </c>
      <c r="B101" s="349" t="s">
        <v>373</v>
      </c>
      <c r="C101" s="349">
        <v>94400</v>
      </c>
      <c r="D101" s="349" t="s">
        <v>167</v>
      </c>
      <c r="E101" s="341" t="s">
        <v>121</v>
      </c>
      <c r="F101" s="342">
        <f t="shared" si="2"/>
        <v>0</v>
      </c>
      <c r="G101" s="343">
        <v>0</v>
      </c>
      <c r="H101" s="343">
        <v>0</v>
      </c>
      <c r="I101" s="343">
        <v>0</v>
      </c>
      <c r="J101" s="343">
        <v>0</v>
      </c>
      <c r="K101" s="343">
        <v>0</v>
      </c>
      <c r="L101" s="343">
        <v>0</v>
      </c>
      <c r="M101" s="343">
        <v>0</v>
      </c>
      <c r="N101" s="343">
        <v>0</v>
      </c>
      <c r="O101" s="343">
        <v>0</v>
      </c>
      <c r="P101" s="343">
        <v>0</v>
      </c>
      <c r="Q101" s="343">
        <v>0</v>
      </c>
      <c r="R101" s="343">
        <v>0</v>
      </c>
      <c r="S101" s="343">
        <v>0</v>
      </c>
      <c r="T101" s="343"/>
      <c r="U101" s="343">
        <v>0</v>
      </c>
      <c r="V101" s="343">
        <v>0</v>
      </c>
      <c r="W101" s="343">
        <v>0</v>
      </c>
    </row>
    <row r="102" spans="1:23" s="41" customFormat="1" ht="15" customHeight="1">
      <c r="A102" s="240" t="s">
        <v>420</v>
      </c>
      <c r="B102" s="240" t="s">
        <v>379</v>
      </c>
      <c r="C102" s="240">
        <v>95500</v>
      </c>
      <c r="D102" s="240" t="s">
        <v>167</v>
      </c>
      <c r="E102" s="41" t="s">
        <v>174</v>
      </c>
      <c r="F102" s="229">
        <f t="shared" si="2"/>
        <v>0</v>
      </c>
      <c r="G102" s="231">
        <f>ROUND(([2]!HsGetValue("FCC","Scenario#"&amp;$B$2,"Years#"&amp;$B$4,"Period#"&amp;$B$3,"View#"&amp;$B$10,"Consolidation#"&amp;$B$13,"Data Source#"&amp;B$11,"Intercompany#"&amp;$B$14,"Movement#"&amp;$B$12,"Custom1#"&amp;$B$6,"Custom2#"&amp;$B$7,"Custom3#"&amp;$B$8,"Custom4#"&amp;$B$9,"Entity#"&amp;$B102,"Account#"&amp;$G$15)+[2]!HsGetValue("FCC","Scenario#"&amp;$B$2,"Years#"&amp;$B$4,"Period#"&amp;$B$3,"View#"&amp;$B$10,"Consolidation#"&amp;$B$13,"Data Source#"&amp;B$11,"Intercompany#"&amp;$B$14,"Movement#"&amp;$B$12,"Custom1#"&amp;$B$6,"Custom2#"&amp;$B$7,"Custom3#"&amp;$B$8,"Custom4#"&amp;$B$9,"Entity#"&amp;$B102,"Account#"&amp;$G$16)),2)</f>
        <v>0</v>
      </c>
      <c r="H102" s="231">
        <f>ROUND(([2]!HsGetValue("FCC","Scenario#"&amp;$B$2,"Years#"&amp;$B$4,"Period#"&amp;$B$3,"View#"&amp;$B$10,"Consolidation#"&amp;$B$13,"Data Source#"&amp;$B$11,"Intercompany#"&amp;$B$14,"Movement#"&amp;$B$12,"Custom1#"&amp;$B$6,"Custom2#"&amp;$B$7,"Custom3#"&amp;$B$8,"Custom4#"&amp;$B$9,"Entity#"&amp;$B102,"Account#"&amp;$H$15)+[2]!HsGetValue("FCC","Scenario#"&amp;$B$2,"Years#"&amp;$B$4,"Period#"&amp;$B$3,"View#"&amp;$B$10,"Consolidation#"&amp;$B$13,"Data Source#"&amp;$B$11,"Intercompany#"&amp;$B$14,"Movement#"&amp;$B$12,"Custom1#"&amp;$B$6,"Custom2#"&amp;$B$7,"Custom3#"&amp;$B$8,"Custom4#"&amp;$B$9,"Entity#"&amp;$B102,"Account#"&amp;$H$16)),2)</f>
        <v>0</v>
      </c>
      <c r="I102" s="133">
        <f>ROUND(([2]!HsGetValue("FCC","Scenario#"&amp;$B$2,"Years#"&amp;$B$4,"Period#"&amp;$B$3,"View#"&amp;$B$10,"Consolidation#"&amp;$B$13,"Data Source#"&amp;$B$11,"Intercompany#"&amp;$B$14,"Movement#"&amp;$B$12,"Custom1#"&amp;$B$6,"Custom2#"&amp;$B$7,"Custom3#"&amp;$B$8,"Custom4#"&amp;$B$9,"Entity#"&amp;$B102,"Account#"&amp;$I$15)+[2]!HsGetValue("FCC","Scenario#"&amp;$B$2,"Years#"&amp;$B$4,"Period#"&amp;$B$3,"View#"&amp;$B$10,"Consolidation#"&amp;$B$13,"Data Source#"&amp;$B$11,"Intercompany#"&amp;$B$14,"Movement#"&amp;$B$12,"Custom1#"&amp;$B$6,"Custom2#"&amp;$B$7,"Custom3#"&amp;$B$8,"Custom4#"&amp;$B$9,"Entity#"&amp;$B102,"Account#"&amp;$I$16)+[2]!HsGetValue("FCC","Scenario#"&amp;$B$2,"Years#"&amp;$B$4,"Period#"&amp;$B$3,"View#"&amp;$B$10,"Consolidation#"&amp;$B$13,"Data Source#"&amp;$B$11,"Intercompany#"&amp;$B$14,"Movement#"&amp;$B$12,"Custom1#"&amp;$B$6,"Custom2#"&amp;$B$7,"Custom3#"&amp;$B$8,"Custom4#"&amp;$B$9,"Entity#"&amp;$B102,"Account#"&amp;$I$17)),2)</f>
        <v>0</v>
      </c>
      <c r="J102" s="234">
        <f>ROUND(([2]!HsGetValue("FCC","Scenario#"&amp;$B$2,"Years#"&amp;$B$4,"Period#"&amp;$B$3,"View#"&amp;$B$10,"Consolidation#"&amp;$B$13,"Data Source#"&amp;$B$11,"Intercompany#"&amp;$B$14,"Movement#"&amp;$B$12,"Custom1#"&amp;$B$6,"Custom2#"&amp;$B$7,"Custom3#"&amp;$B$8,"Custom4#"&amp;$B$9,"Entity#"&amp;$B102,"Account#"&amp;$J$15)+[2]!HsGetValue("FCC","Scenario#"&amp;$B$2,"Years#"&amp;$B$4,"Period#"&amp;$B$3,"View#"&amp;$B$10,"Consolidation#"&amp;$B$13,"Data Source#"&amp;$B$11,"Intercompany#"&amp;$B$14,"Movement#"&amp;$B$12,"Custom1#"&amp;$B$6,"Custom2#"&amp;$B$7,"Custom3#"&amp;$B$8,"Custom4#"&amp;$B$9,"Entity#"&amp;$B102,"Account#"&amp;$J$16)),2)</f>
        <v>0</v>
      </c>
      <c r="K102" s="231">
        <f>ROUND(([2]!HsGetValue("FCC","Scenario#"&amp;$B$2,"Years#"&amp;$B$4,"Period#"&amp;$B$3,"View#"&amp;$B$10,"Consolidation#"&amp;$B$13,"Data Source#"&amp;$B$11,"Intercompany#"&amp;$B$14,"Movement#"&amp;$B$12,"Custom1#"&amp;$B$6,"Custom2#"&amp;$B$7,"Custom3#"&amp;$B$8,"Custom4#"&amp;$B$9,"Entity#"&amp;$B102,"Account#"&amp;$K$15)+[2]!HsGetValue("FCC","Scenario#"&amp;$B$2,"Years#"&amp;$B$4,"Period#"&amp;$B$3,"View#"&amp;$B$10,"Consolidation#"&amp;$B$13,"Data Source#"&amp;$B$11,"Intercompany#"&amp;$B$14,"Movement#"&amp;$B$12,"Custom1#"&amp;$B$6,"Custom2#"&amp;$B$7,"Custom3#"&amp;$B$8,"Custom4#"&amp;$B$9,"Entity#"&amp;$B102,"Account#"&amp;$K$16)+[2]!HsGetValue("FCC","Scenario#"&amp;$B$2,"Years#"&amp;$B$4,"Period#"&amp;$B$3,"View#"&amp;$B$10,"Consolidation#"&amp;$B$13,"Data Source#"&amp;$B$11,"Intercompany#"&amp;$B$14,"Movement#"&amp;$B$12,"Custom1#"&amp;$B$6,"Custom2#"&amp;$B$7,"Custom3#"&amp;$B$8,"Custom4#"&amp;$B$9,"Entity#"&amp;$B102,"Account#"&amp;$K$17)+[2]!HsGetValue("FCC","Scenario#"&amp;$B$2,"Years#"&amp;$B$4,"Period#"&amp;$B$3,"View#"&amp;$B$10,"Consolidation#"&amp;$B$13,"Data Source#"&amp;$B$11,"Intercompany#"&amp;$B$14,"Movement#"&amp;$B$12,"Custom1#"&amp;$B$6,"Custom2#"&amp;$B$7,"Custom3#"&amp;$B$8,"Custom4#"&amp;$B$9,"Entity#"&amp;$B102,"Account#"&amp;$K$18)),2)</f>
        <v>0</v>
      </c>
      <c r="L102" s="231">
        <f>ROUND(([2]!HsGetValue("FCC","Scenario#"&amp;$B$2,"Years#"&amp;$B$4,"Period#"&amp;$B$3,"View#"&amp;$B$10,"Consolidation#"&amp;$B$13,"Data Source#"&amp;$B$11,"Intercompany#"&amp;$B$14,"Movement#"&amp;$B$12,"Custom1#"&amp;$B$6,"Custom2#"&amp;$B$7,"Custom3#"&amp;$B$8,"Custom4#"&amp;$B$9,"Entity#"&amp;$B102,"Account#"&amp;$L$15)+[2]!HsGetValue("FCC","Scenario#"&amp;$B$2,"Years#"&amp;$B$4,"Period#"&amp;$B$3,"View#"&amp;$B$10,"Consolidation#"&amp;$B$13,"Data Source#"&amp;$B$11,"Intercompany#"&amp;$B$14,"Movement#"&amp;$B$12,"Custom1#"&amp;$B$6,"Custom2#"&amp;$B$7,"Custom3#"&amp;$B$8,"Custom4#"&amp;$B$9,"Entity#"&amp;$B102,"Account#"&amp;$L$16)),2)</f>
        <v>0</v>
      </c>
      <c r="M102" s="231">
        <f>ROUND(([2]!HsGetValue("FCC","Scenario#"&amp;$B$2,"Years#"&amp;$B$4,"Period#"&amp;$B$3,"View#"&amp;$B$10,"Consolidation#"&amp;$B$13,"Data Source#"&amp;$B$11,"Intercompany#"&amp;$B$14,"Movement#"&amp;$B$12,"Custom1#"&amp;$B$6,"Custom2#"&amp;$B$7,"Custom3#"&amp;$B$8,"Custom4#"&amp;$B$9,"Entity#"&amp;$B102,"Account#"&amp;$M$15)+[2]!HsGetValue("FCC","Scenario#"&amp;$B$2,"Years#"&amp;$B$4,"Period#"&amp;$B$3,"View#"&amp;$B$10,"Consolidation#"&amp;$B$13,"Data Source#"&amp;$B$11,"Intercompany#"&amp;$B$14,"Movement#"&amp;$B$12,"Custom1#"&amp;$B$6,"Custom2#"&amp;$B$7,"Custom3#"&amp;$B$8,"Custom4#"&amp;$B$9,"Entity#"&amp;$B102,"Account#"&amp;$M$16)+[2]!HsGetValue("FCC","Scenario#"&amp;$B$2,"Years#"&amp;$B$4,"Period#"&amp;$B$3,"View#"&amp;$B$10,"Consolidation#"&amp;$B$13,"Data Source#"&amp;$B$11,"Intercompany#"&amp;$B$14,"Movement#"&amp;$B$12,"Custom1#"&amp;$B$6,"Custom2#"&amp;$B$7,"Custom3#"&amp;$B$8,"Custom4#"&amp;$B$9,"Entity#"&amp;$B102,"Account#"&amp;$M$17)),2)</f>
        <v>0</v>
      </c>
      <c r="N102" s="231">
        <f>ROUND(([2]!HsGetValue("FCC","Scenario#"&amp;$B$2,"Years#"&amp;$B$4,"Period#"&amp;$B$3,"View#"&amp;$B$10,"Consolidation#"&amp;$B$13,"Data Source#"&amp;$B$11,"Intercompany#"&amp;$B$14,"Movement#"&amp;$B$12,"Custom1#"&amp;$B$6,"Custom2#"&amp;$B$7,"Custom3#"&amp;$B$8,"Custom4#"&amp;$B$9,"Entity#"&amp;$B102,"Account#"&amp;$N$15)+[2]!HsGetValue("FCC","Scenario#"&amp;$B$2,"Years#"&amp;$B$4,"Period#"&amp;$B$3,"View#"&amp;$B$10,"Consolidation#"&amp;$B$13,"Data Source#"&amp;$B$11,"Intercompany#"&amp;$B$14,"Movement#"&amp;$B$12,"Custom1#"&amp;$B$6,"Custom2#"&amp;$B$7,"Custom3#"&amp;$B$8,"Custom4#"&amp;$B$9,"Entity#"&amp;$B102,"Account#"&amp;$N$16)),2)</f>
        <v>0</v>
      </c>
      <c r="O102" s="231">
        <f>ROUND(([2]!HsGetValue("FCC","Scenario#"&amp;$B$2,"Years#"&amp;$B$4,"Period#"&amp;$B$3,"View#"&amp;$B$10,"Consolidation#"&amp;$B$13,"Data Source#"&amp;$B$11,"Intercompany#"&amp;$B$14,"Movement#"&amp;$B$12,"Custom1#"&amp;$B$6,"Custom2#"&amp;$B$7,"Custom3#"&amp;$B$8,"Custom4#"&amp;$B$9,"Entity#"&amp;$B102,"Account#"&amp;$O$15)+[2]!HsGetValue("FCC","Scenario#"&amp;$B$2,"Years#"&amp;$B$4,"Period#"&amp;$B$3,"View#"&amp;$B$10,"Consolidation#"&amp;$B$13,"Data Source#"&amp;$B$11,"Intercompany#"&amp;$B$14,"Movement#"&amp;$B$12,"Custom1#"&amp;$B$6,"Custom2#"&amp;$B$7,"Custom3#"&amp;$B$8,"Custom4#"&amp;$B$9,"Entity#"&amp;$B102,"Account#"&amp;$O$16)),2)</f>
        <v>0</v>
      </c>
      <c r="P102" s="231">
        <f>ROUND(([2]!HsGetValue("FCC","Scenario#"&amp;$B$2,"Years#"&amp;$B$4,"Period#"&amp;$B$3,"View#"&amp;$B$10,"Consolidation#"&amp;$B$13,"Data Source#"&amp;$B$11,"Intercompany#"&amp;$B$14,"Movement#"&amp;$B$12,"Custom1#"&amp;$B$6,"Custom2#"&amp;$B$7,"Custom3#"&amp;$B$8,"Custom4#"&amp;$B$9,"Entity#"&amp;$B102,"Account#"&amp;$P$15)+[2]!HsGetValue("FCC","Scenario#"&amp;$B$2,"Years#"&amp;$B$4,"Period#"&amp;$B$3,"View#"&amp;$B$10,"Consolidation#"&amp;$B$13,"Data Source#"&amp;$B$11,"Intercompany#"&amp;$B$14,"Movement#"&amp;$B$12,"Custom1#"&amp;$B$6,"Custom2#"&amp;$B$7,"Custom3#"&amp;$B$8,"Custom4#"&amp;$B$9,"Entity#"&amp;$B102,"Account#"&amp;$P$16)),2)</f>
        <v>0</v>
      </c>
      <c r="Q102" s="133">
        <f>ROUND(([2]!HsGetValue("FCC","Scenario#"&amp;$B$2,"Years#"&amp;$B$4,"Period#"&amp;$B$3,"View#"&amp;$B$10,"Consolidation#"&amp;$B$13,"Data Source#"&amp;$B$11,"Intercompany#"&amp;$B$14,"Movement#"&amp;$B$12,"Custom1#"&amp;$B$6,"Custom2#"&amp;$B$7,"Custom3#"&amp;$B$8,"Custom4#"&amp;$B$9,"Entity#"&amp;$B102,"Account#"&amp;$Q$15)),2)</f>
        <v>0</v>
      </c>
      <c r="R102" s="231">
        <f>ROUND(([2]!HsGetValue("FCC","Scenario#"&amp;$B$2,"Years#"&amp;$B$4,"Period#"&amp;$B$3,"View#"&amp;$B$10,"Consolidation#"&amp;$B$13,"Data Source#"&amp;$B$11,"Intercompany#"&amp;$B$14,"Movement#"&amp;$B$12,"Custom1#"&amp;$B$6,"Custom2#"&amp;$B$7,"Custom3#"&amp;$B$8,"Custom4#"&amp;$B$9,"Entity#"&amp;$B102,"Account#"&amp;$R$15)),2)</f>
        <v>0</v>
      </c>
      <c r="S102" s="231">
        <f>ROUND(([2]!HsGetValue("FCC","Scenario#"&amp;$B$2,"Years#"&amp;$B$4,"Period#"&amp;$B$3,"View#"&amp;$B$10,"Consolidation#"&amp;$B$13,"Data Source#"&amp;$B$11,"Intercompany#"&amp;$B$14,"Movement#"&amp;$B$12,"Custom1#"&amp;$B$6,"Custom2#"&amp;$B$7,"Custom3#"&amp;$B$8,"Custom4#"&amp;$B$9,"Entity#"&amp;$B102,"Account#"&amp;$S$15)),2)</f>
        <v>314959</v>
      </c>
      <c r="T102" s="231"/>
      <c r="U102" s="133">
        <f>ROUND(([2]!HsGetValue("FCC","Scenario#"&amp;$B$2,"Years#"&amp;$B$4,"Period#"&amp;$B$3,"View#"&amp;$B$10,"Consolidation#"&amp;$B$13,"Data Source#"&amp;$B$11,"Intercompany#"&amp;$B$14,"Movement#"&amp;$B$12,"Custom1#"&amp;$B$6,"Custom2#"&amp;$B$7,"Custom3#"&amp;$B$8,"Custom4#"&amp;$B$9,"Entity#"&amp;$B102,"Account#"&amp;$U$15)),2)</f>
        <v>0</v>
      </c>
      <c r="V102" s="231">
        <f>ROUND(([2]!HsGetValue("FCC","Scenario#"&amp;$B$2,"Years#"&amp;$B$4,"Period#"&amp;$B$3,"View#"&amp;$B$10,"Consolidation#"&amp;$B$13,"Data Source#"&amp;$B$11,"Intercompany#"&amp;$B$14,"Movement#"&amp;$B$12,"Custom1#"&amp;$B$6,"Custom2#"&amp;$B$7,"Custom3#"&amp;$B$8,"Custom4#"&amp;$B$9,"Entity#"&amp;$B102,"Account#"&amp;$V$15)),2)</f>
        <v>0</v>
      </c>
      <c r="W102" s="231">
        <f>ROUND(([2]!HsGetValue("FCC","Scenario#"&amp;$B$2,"Years#"&amp;$B$4,"Period#"&amp;$B$3,"View#"&amp;$B$10,"Consolidation#"&amp;$B$13,"Data Source#"&amp;$B$11,"Intercompany#"&amp;$B$14,"Movement#"&amp;$B$12,"Custom1#"&amp;$B$6,"Custom2#"&amp;$B$7,"Custom3#"&amp;$B$8,"Custom4#"&amp;$B$9,"Entity#"&amp;$B102,"Account#"&amp;$W$15)+[2]!HsGetValue("FCC","Scenario#"&amp;$B$2,"Years#"&amp;$B$4,"Period#"&amp;$B$3,"View#"&amp;$B$10,"Consolidation#"&amp;$B$13,"Data Source#"&amp;$B$11,"Intercompany#"&amp;$B$14,"Movement#"&amp;$B$12,"Custom1#"&amp;$B$6,"Custom2#"&amp;$B$7,"Custom3#"&amp;$B$8,"Custom4#"&amp;$B$9,"Entity#"&amp;$B102,"Account#"&amp;$W$16)),2)</f>
        <v>0</v>
      </c>
    </row>
    <row r="103" spans="1:23" s="41" customFormat="1" ht="15" customHeight="1">
      <c r="A103" s="240" t="s">
        <v>420</v>
      </c>
      <c r="B103" s="240" t="s">
        <v>381</v>
      </c>
      <c r="C103" s="240">
        <v>96000</v>
      </c>
      <c r="D103" s="240" t="s">
        <v>167</v>
      </c>
      <c r="E103" s="41" t="s">
        <v>123</v>
      </c>
      <c r="F103" s="229">
        <f t="shared" si="2"/>
        <v>0</v>
      </c>
      <c r="G103" s="231">
        <f>ROUND(([2]!HsGetValue("FCC","Scenario#"&amp;$B$2,"Years#"&amp;$B$4,"Period#"&amp;$B$3,"View#"&amp;$B$10,"Consolidation#"&amp;$B$13,"Data Source#"&amp;B$11,"Intercompany#"&amp;$B$14,"Movement#"&amp;$B$12,"Custom1#"&amp;$B$6,"Custom2#"&amp;$B$7,"Custom3#"&amp;$B$8,"Custom4#"&amp;$B$9,"Entity#"&amp;$B103,"Account#"&amp;$G$15)+[2]!HsGetValue("FCC","Scenario#"&amp;$B$2,"Years#"&amp;$B$4,"Period#"&amp;$B$3,"View#"&amp;$B$10,"Consolidation#"&amp;$B$13,"Data Source#"&amp;B$11,"Intercompany#"&amp;$B$14,"Movement#"&amp;$B$12,"Custom1#"&amp;$B$6,"Custom2#"&amp;$B$7,"Custom3#"&amp;$B$8,"Custom4#"&amp;$B$9,"Entity#"&amp;$B103,"Account#"&amp;$G$16)),2)</f>
        <v>0</v>
      </c>
      <c r="H103" s="231">
        <f>ROUND(([2]!HsGetValue("FCC","Scenario#"&amp;$B$2,"Years#"&amp;$B$4,"Period#"&amp;$B$3,"View#"&amp;$B$10,"Consolidation#"&amp;$B$13,"Data Source#"&amp;$B$11,"Intercompany#"&amp;$B$14,"Movement#"&amp;$B$12,"Custom1#"&amp;$B$6,"Custom2#"&amp;$B$7,"Custom3#"&amp;$B$8,"Custom4#"&amp;$B$9,"Entity#"&amp;$B103,"Account#"&amp;$H$15)+[2]!HsGetValue("FCC","Scenario#"&amp;$B$2,"Years#"&amp;$B$4,"Period#"&amp;$B$3,"View#"&amp;$B$10,"Consolidation#"&amp;$B$13,"Data Source#"&amp;$B$11,"Intercompany#"&amp;$B$14,"Movement#"&amp;$B$12,"Custom1#"&amp;$B$6,"Custom2#"&amp;$B$7,"Custom3#"&amp;$B$8,"Custom4#"&amp;$B$9,"Entity#"&amp;$B103,"Account#"&amp;$H$16)),2)</f>
        <v>0</v>
      </c>
      <c r="I103" s="133">
        <f>ROUND(([2]!HsGetValue("FCC","Scenario#"&amp;$B$2,"Years#"&amp;$B$4,"Period#"&amp;$B$3,"View#"&amp;$B$10,"Consolidation#"&amp;$B$13,"Data Source#"&amp;$B$11,"Intercompany#"&amp;$B$14,"Movement#"&amp;$B$12,"Custom1#"&amp;$B$6,"Custom2#"&amp;$B$7,"Custom3#"&amp;$B$8,"Custom4#"&amp;$B$9,"Entity#"&amp;$B103,"Account#"&amp;$I$15)+[2]!HsGetValue("FCC","Scenario#"&amp;$B$2,"Years#"&amp;$B$4,"Period#"&amp;$B$3,"View#"&amp;$B$10,"Consolidation#"&amp;$B$13,"Data Source#"&amp;$B$11,"Intercompany#"&amp;$B$14,"Movement#"&amp;$B$12,"Custom1#"&amp;$B$6,"Custom2#"&amp;$B$7,"Custom3#"&amp;$B$8,"Custom4#"&amp;$B$9,"Entity#"&amp;$B103,"Account#"&amp;$I$16)+[2]!HsGetValue("FCC","Scenario#"&amp;$B$2,"Years#"&amp;$B$4,"Period#"&amp;$B$3,"View#"&amp;$B$10,"Consolidation#"&amp;$B$13,"Data Source#"&amp;$B$11,"Intercompany#"&amp;$B$14,"Movement#"&amp;$B$12,"Custom1#"&amp;$B$6,"Custom2#"&amp;$B$7,"Custom3#"&amp;$B$8,"Custom4#"&amp;$B$9,"Entity#"&amp;$B103,"Account#"&amp;$I$17)),2)</f>
        <v>0</v>
      </c>
      <c r="J103" s="234">
        <f>ROUND(([2]!HsGetValue("FCC","Scenario#"&amp;$B$2,"Years#"&amp;$B$4,"Period#"&amp;$B$3,"View#"&amp;$B$10,"Consolidation#"&amp;$B$13,"Data Source#"&amp;$B$11,"Intercompany#"&amp;$B$14,"Movement#"&amp;$B$12,"Custom1#"&amp;$B$6,"Custom2#"&amp;$B$7,"Custom3#"&amp;$B$8,"Custom4#"&amp;$B$9,"Entity#"&amp;$B103,"Account#"&amp;$J$15)+[2]!HsGetValue("FCC","Scenario#"&amp;$B$2,"Years#"&amp;$B$4,"Period#"&amp;$B$3,"View#"&amp;$B$10,"Consolidation#"&amp;$B$13,"Data Source#"&amp;$B$11,"Intercompany#"&amp;$B$14,"Movement#"&amp;$B$12,"Custom1#"&amp;$B$6,"Custom2#"&amp;$B$7,"Custom3#"&amp;$B$8,"Custom4#"&amp;$B$9,"Entity#"&amp;$B103,"Account#"&amp;$J$16)),2)</f>
        <v>0</v>
      </c>
      <c r="K103" s="231">
        <f>ROUND(([2]!HsGetValue("FCC","Scenario#"&amp;$B$2,"Years#"&amp;$B$4,"Period#"&amp;$B$3,"View#"&amp;$B$10,"Consolidation#"&amp;$B$13,"Data Source#"&amp;$B$11,"Intercompany#"&amp;$B$14,"Movement#"&amp;$B$12,"Custom1#"&amp;$B$6,"Custom2#"&amp;$B$7,"Custom3#"&amp;$B$8,"Custom4#"&amp;$B$9,"Entity#"&amp;$B103,"Account#"&amp;$K$15)+[2]!HsGetValue("FCC","Scenario#"&amp;$B$2,"Years#"&amp;$B$4,"Period#"&amp;$B$3,"View#"&amp;$B$10,"Consolidation#"&amp;$B$13,"Data Source#"&amp;$B$11,"Intercompany#"&amp;$B$14,"Movement#"&amp;$B$12,"Custom1#"&amp;$B$6,"Custom2#"&amp;$B$7,"Custom3#"&amp;$B$8,"Custom4#"&amp;$B$9,"Entity#"&amp;$B103,"Account#"&amp;$K$16)+[2]!HsGetValue("FCC","Scenario#"&amp;$B$2,"Years#"&amp;$B$4,"Period#"&amp;$B$3,"View#"&amp;$B$10,"Consolidation#"&amp;$B$13,"Data Source#"&amp;$B$11,"Intercompany#"&amp;$B$14,"Movement#"&amp;$B$12,"Custom1#"&amp;$B$6,"Custom2#"&amp;$B$7,"Custom3#"&amp;$B$8,"Custom4#"&amp;$B$9,"Entity#"&amp;$B103,"Account#"&amp;$K$17)+[2]!HsGetValue("FCC","Scenario#"&amp;$B$2,"Years#"&amp;$B$4,"Period#"&amp;$B$3,"View#"&amp;$B$10,"Consolidation#"&amp;$B$13,"Data Source#"&amp;$B$11,"Intercompany#"&amp;$B$14,"Movement#"&amp;$B$12,"Custom1#"&amp;$B$6,"Custom2#"&amp;$B$7,"Custom3#"&amp;$B$8,"Custom4#"&amp;$B$9,"Entity#"&amp;$B103,"Account#"&amp;$K$18)),2)</f>
        <v>0</v>
      </c>
      <c r="L103" s="231">
        <f>ROUND(([2]!HsGetValue("FCC","Scenario#"&amp;$B$2,"Years#"&amp;$B$4,"Period#"&amp;$B$3,"View#"&amp;$B$10,"Consolidation#"&amp;$B$13,"Data Source#"&amp;$B$11,"Intercompany#"&amp;$B$14,"Movement#"&amp;$B$12,"Custom1#"&amp;$B$6,"Custom2#"&amp;$B$7,"Custom3#"&amp;$B$8,"Custom4#"&amp;$B$9,"Entity#"&amp;$B103,"Account#"&amp;$L$15)+[2]!HsGetValue("FCC","Scenario#"&amp;$B$2,"Years#"&amp;$B$4,"Period#"&amp;$B$3,"View#"&amp;$B$10,"Consolidation#"&amp;$B$13,"Data Source#"&amp;$B$11,"Intercompany#"&amp;$B$14,"Movement#"&amp;$B$12,"Custom1#"&amp;$B$6,"Custom2#"&amp;$B$7,"Custom3#"&amp;$B$8,"Custom4#"&amp;$B$9,"Entity#"&amp;$B103,"Account#"&amp;$L$16)),2)</f>
        <v>0</v>
      </c>
      <c r="M103" s="231">
        <f>ROUND(([2]!HsGetValue("FCC","Scenario#"&amp;$B$2,"Years#"&amp;$B$4,"Period#"&amp;$B$3,"View#"&amp;$B$10,"Consolidation#"&amp;$B$13,"Data Source#"&amp;$B$11,"Intercompany#"&amp;$B$14,"Movement#"&amp;$B$12,"Custom1#"&amp;$B$6,"Custom2#"&amp;$B$7,"Custom3#"&amp;$B$8,"Custom4#"&amp;$B$9,"Entity#"&amp;$B103,"Account#"&amp;$M$15)+[2]!HsGetValue("FCC","Scenario#"&amp;$B$2,"Years#"&amp;$B$4,"Period#"&amp;$B$3,"View#"&amp;$B$10,"Consolidation#"&amp;$B$13,"Data Source#"&amp;$B$11,"Intercompany#"&amp;$B$14,"Movement#"&amp;$B$12,"Custom1#"&amp;$B$6,"Custom2#"&amp;$B$7,"Custom3#"&amp;$B$8,"Custom4#"&amp;$B$9,"Entity#"&amp;$B103,"Account#"&amp;$M$16)+[2]!HsGetValue("FCC","Scenario#"&amp;$B$2,"Years#"&amp;$B$4,"Period#"&amp;$B$3,"View#"&amp;$B$10,"Consolidation#"&amp;$B$13,"Data Source#"&amp;$B$11,"Intercompany#"&amp;$B$14,"Movement#"&amp;$B$12,"Custom1#"&amp;$B$6,"Custom2#"&amp;$B$7,"Custom3#"&amp;$B$8,"Custom4#"&amp;$B$9,"Entity#"&amp;$B103,"Account#"&amp;$M$17)),2)</f>
        <v>0</v>
      </c>
      <c r="N103" s="231">
        <f>ROUND(([2]!HsGetValue("FCC","Scenario#"&amp;$B$2,"Years#"&amp;$B$4,"Period#"&amp;$B$3,"View#"&amp;$B$10,"Consolidation#"&amp;$B$13,"Data Source#"&amp;$B$11,"Intercompany#"&amp;$B$14,"Movement#"&amp;$B$12,"Custom1#"&amp;$B$6,"Custom2#"&amp;$B$7,"Custom3#"&amp;$B$8,"Custom4#"&amp;$B$9,"Entity#"&amp;$B103,"Account#"&amp;$N$15)+[2]!HsGetValue("FCC","Scenario#"&amp;$B$2,"Years#"&amp;$B$4,"Period#"&amp;$B$3,"View#"&amp;$B$10,"Consolidation#"&amp;$B$13,"Data Source#"&amp;$B$11,"Intercompany#"&amp;$B$14,"Movement#"&amp;$B$12,"Custom1#"&amp;$B$6,"Custom2#"&amp;$B$7,"Custom3#"&amp;$B$8,"Custom4#"&amp;$B$9,"Entity#"&amp;$B103,"Account#"&amp;$N$16)),2)</f>
        <v>0</v>
      </c>
      <c r="O103" s="231">
        <f>ROUND(([2]!HsGetValue("FCC","Scenario#"&amp;$B$2,"Years#"&amp;$B$4,"Period#"&amp;$B$3,"View#"&amp;$B$10,"Consolidation#"&amp;$B$13,"Data Source#"&amp;$B$11,"Intercompany#"&amp;$B$14,"Movement#"&amp;$B$12,"Custom1#"&amp;$B$6,"Custom2#"&amp;$B$7,"Custom3#"&amp;$B$8,"Custom4#"&amp;$B$9,"Entity#"&amp;$B103,"Account#"&amp;$O$15)+[2]!HsGetValue("FCC","Scenario#"&amp;$B$2,"Years#"&amp;$B$4,"Period#"&amp;$B$3,"View#"&amp;$B$10,"Consolidation#"&amp;$B$13,"Data Source#"&amp;$B$11,"Intercompany#"&amp;$B$14,"Movement#"&amp;$B$12,"Custom1#"&amp;$B$6,"Custom2#"&amp;$B$7,"Custom3#"&amp;$B$8,"Custom4#"&amp;$B$9,"Entity#"&amp;$B103,"Account#"&amp;$O$16)),2)</f>
        <v>0</v>
      </c>
      <c r="P103" s="231">
        <f>ROUND(([2]!HsGetValue("FCC","Scenario#"&amp;$B$2,"Years#"&amp;$B$4,"Period#"&amp;$B$3,"View#"&amp;$B$10,"Consolidation#"&amp;$B$13,"Data Source#"&amp;$B$11,"Intercompany#"&amp;$B$14,"Movement#"&amp;$B$12,"Custom1#"&amp;$B$6,"Custom2#"&amp;$B$7,"Custom3#"&amp;$B$8,"Custom4#"&amp;$B$9,"Entity#"&amp;$B103,"Account#"&amp;$P$15)+[2]!HsGetValue("FCC","Scenario#"&amp;$B$2,"Years#"&amp;$B$4,"Period#"&amp;$B$3,"View#"&amp;$B$10,"Consolidation#"&amp;$B$13,"Data Source#"&amp;$B$11,"Intercompany#"&amp;$B$14,"Movement#"&amp;$B$12,"Custom1#"&amp;$B$6,"Custom2#"&amp;$B$7,"Custom3#"&amp;$B$8,"Custom4#"&amp;$B$9,"Entity#"&amp;$B103,"Account#"&amp;$P$16)),2)</f>
        <v>0</v>
      </c>
      <c r="Q103" s="133">
        <f>ROUND(([2]!HsGetValue("FCC","Scenario#"&amp;$B$2,"Years#"&amp;$B$4,"Period#"&amp;$B$3,"View#"&amp;$B$10,"Consolidation#"&amp;$B$13,"Data Source#"&amp;$B$11,"Intercompany#"&amp;$B$14,"Movement#"&amp;$B$12,"Custom1#"&amp;$B$6,"Custom2#"&amp;$B$7,"Custom3#"&amp;$B$8,"Custom4#"&amp;$B$9,"Entity#"&amp;$B103,"Account#"&amp;$Q$15)),2)</f>
        <v>0</v>
      </c>
      <c r="R103" s="231">
        <f>ROUND(([2]!HsGetValue("FCC","Scenario#"&amp;$B$2,"Years#"&amp;$B$4,"Period#"&amp;$B$3,"View#"&amp;$B$10,"Consolidation#"&amp;$B$13,"Data Source#"&amp;$B$11,"Intercompany#"&amp;$B$14,"Movement#"&amp;$B$12,"Custom1#"&amp;$B$6,"Custom2#"&amp;$B$7,"Custom3#"&amp;$B$8,"Custom4#"&amp;$B$9,"Entity#"&amp;$B103,"Account#"&amp;$R$15)),2)</f>
        <v>0</v>
      </c>
      <c r="S103" s="231">
        <f>ROUND(([2]!HsGetValue("FCC","Scenario#"&amp;$B$2,"Years#"&amp;$B$4,"Period#"&amp;$B$3,"View#"&amp;$B$10,"Consolidation#"&amp;$B$13,"Data Source#"&amp;$B$11,"Intercompany#"&amp;$B$14,"Movement#"&amp;$B$12,"Custom1#"&amp;$B$6,"Custom2#"&amp;$B$7,"Custom3#"&amp;$B$8,"Custom4#"&amp;$B$9,"Entity#"&amp;$B103,"Account#"&amp;$S$15)),2)</f>
        <v>0</v>
      </c>
      <c r="T103" s="231"/>
      <c r="U103" s="133">
        <f>ROUND(([2]!HsGetValue("FCC","Scenario#"&amp;$B$2,"Years#"&amp;$B$4,"Period#"&amp;$B$3,"View#"&amp;$B$10,"Consolidation#"&amp;$B$13,"Data Source#"&amp;$B$11,"Intercompany#"&amp;$B$14,"Movement#"&amp;$B$12,"Custom1#"&amp;$B$6,"Custom2#"&amp;$B$7,"Custom3#"&amp;$B$8,"Custom4#"&amp;$B$9,"Entity#"&amp;$B103,"Account#"&amp;$U$15)),2)</f>
        <v>0</v>
      </c>
      <c r="V103" s="231">
        <f>ROUND(([2]!HsGetValue("FCC","Scenario#"&amp;$B$2,"Years#"&amp;$B$4,"Period#"&amp;$B$3,"View#"&amp;$B$10,"Consolidation#"&amp;$B$13,"Data Source#"&amp;$B$11,"Intercompany#"&amp;$B$14,"Movement#"&amp;$B$12,"Custom1#"&amp;$B$6,"Custom2#"&amp;$B$7,"Custom3#"&amp;$B$8,"Custom4#"&amp;$B$9,"Entity#"&amp;$B103,"Account#"&amp;$V$15)),2)</f>
        <v>0</v>
      </c>
      <c r="W103" s="231">
        <f>ROUND(([2]!HsGetValue("FCC","Scenario#"&amp;$B$2,"Years#"&amp;$B$4,"Period#"&amp;$B$3,"View#"&amp;$B$10,"Consolidation#"&amp;$B$13,"Data Source#"&amp;$B$11,"Intercompany#"&amp;$B$14,"Movement#"&amp;$B$12,"Custom1#"&amp;$B$6,"Custom2#"&amp;$B$7,"Custom3#"&amp;$B$8,"Custom4#"&amp;$B$9,"Entity#"&amp;$B103,"Account#"&amp;$W$15)+[2]!HsGetValue("FCC","Scenario#"&amp;$B$2,"Years#"&amp;$B$4,"Period#"&amp;$B$3,"View#"&amp;$B$10,"Consolidation#"&amp;$B$13,"Data Source#"&amp;$B$11,"Intercompany#"&amp;$B$14,"Movement#"&amp;$B$12,"Custom1#"&amp;$B$6,"Custom2#"&amp;$B$7,"Custom3#"&amp;$B$8,"Custom4#"&amp;$B$9,"Entity#"&amp;$B103,"Account#"&amp;$W$16)),2)</f>
        <v>0</v>
      </c>
    </row>
    <row r="104" spans="1:23" s="41" customFormat="1" ht="15" customHeight="1">
      <c r="A104" s="240" t="s">
        <v>420</v>
      </c>
      <c r="B104" s="240" t="s">
        <v>459</v>
      </c>
      <c r="C104" s="240">
        <v>96800</v>
      </c>
      <c r="D104" s="240" t="s">
        <v>167</v>
      </c>
      <c r="E104" s="41" t="s">
        <v>226</v>
      </c>
      <c r="F104" s="229">
        <f t="shared" si="2"/>
        <v>2845221.3500000015</v>
      </c>
      <c r="G104" s="231">
        <f>ROUND(([2]!HsGetValue("FCC","Scenario#"&amp;$B$2,"Years#"&amp;$B$4,"Period#"&amp;$B$3,"View#"&amp;$B$10,"Consolidation#"&amp;$B$13,"Data Source#"&amp;B$11,"Intercompany#"&amp;$B$14,"Movement#"&amp;$B$12,"Custom1#"&amp;$B$6,"Custom2#"&amp;$B$7,"Custom3#"&amp;$B$8,"Custom4#"&amp;$B$9,"Entity#"&amp;$B104,"Account#"&amp;$G$15)+[2]!HsGetValue("FCC","Scenario#"&amp;$B$2,"Years#"&amp;$B$4,"Period#"&amp;$B$3,"View#"&amp;$B$10,"Consolidation#"&amp;$B$13,"Data Source#"&amp;B$11,"Intercompany#"&amp;$B$14,"Movement#"&amp;$B$12,"Custom1#"&amp;$B$6,"Custom2#"&amp;$B$7,"Custom3#"&amp;$B$8,"Custom4#"&amp;$B$9,"Entity#"&amp;$B104,"Account#"&amp;$G$16)),2)</f>
        <v>702580.34</v>
      </c>
      <c r="H104" s="231">
        <f>ROUND(([2]!HsGetValue("FCC","Scenario#"&amp;$B$2,"Years#"&amp;$B$4,"Period#"&amp;$B$3,"View#"&amp;$B$10,"Consolidation#"&amp;$B$13,"Data Source#"&amp;$B$11,"Intercompany#"&amp;$B$14,"Movement#"&amp;$B$12,"Custom1#"&amp;$B$6,"Custom2#"&amp;$B$7,"Custom3#"&amp;$B$8,"Custom4#"&amp;$B$9,"Entity#"&amp;$B104,"Account#"&amp;$H$15)+[2]!HsGetValue("FCC","Scenario#"&amp;$B$2,"Years#"&amp;$B$4,"Period#"&amp;$B$3,"View#"&amp;$B$10,"Consolidation#"&amp;$B$13,"Data Source#"&amp;$B$11,"Intercompany#"&amp;$B$14,"Movement#"&amp;$B$12,"Custom1#"&amp;$B$6,"Custom2#"&amp;$B$7,"Custom3#"&amp;$B$8,"Custom4#"&amp;$B$9,"Entity#"&amp;$B104,"Account#"&amp;$H$16)),2)</f>
        <v>702580.34</v>
      </c>
      <c r="I104" s="133">
        <f>ROUND(([2]!HsGetValue("FCC","Scenario#"&amp;$B$2,"Years#"&amp;$B$4,"Period#"&amp;$B$3,"View#"&amp;$B$10,"Consolidation#"&amp;$B$13,"Data Source#"&amp;$B$11,"Intercompany#"&amp;$B$14,"Movement#"&amp;$B$12,"Custom1#"&amp;$B$6,"Custom2#"&amp;$B$7,"Custom3#"&amp;$B$8,"Custom4#"&amp;$B$9,"Entity#"&amp;$B104,"Account#"&amp;$I$15)+[2]!HsGetValue("FCC","Scenario#"&amp;$B$2,"Years#"&amp;$B$4,"Period#"&amp;$B$3,"View#"&amp;$B$10,"Consolidation#"&amp;$B$13,"Data Source#"&amp;$B$11,"Intercompany#"&amp;$B$14,"Movement#"&amp;$B$12,"Custom1#"&amp;$B$6,"Custom2#"&amp;$B$7,"Custom3#"&amp;$B$8,"Custom4#"&amp;$B$9,"Entity#"&amp;$B104,"Account#"&amp;$I$16)+[2]!HsGetValue("FCC","Scenario#"&amp;$B$2,"Years#"&amp;$B$4,"Period#"&amp;$B$3,"View#"&amp;$B$10,"Consolidation#"&amp;$B$13,"Data Source#"&amp;$B$11,"Intercompany#"&amp;$B$14,"Movement#"&amp;$B$12,"Custom1#"&amp;$B$6,"Custom2#"&amp;$B$7,"Custom3#"&amp;$B$8,"Custom4#"&amp;$B$9,"Entity#"&amp;$B104,"Account#"&amp;$I$17)),2)</f>
        <v>0</v>
      </c>
      <c r="J104" s="234">
        <f>ROUND(([2]!HsGetValue("FCC","Scenario#"&amp;$B$2,"Years#"&amp;$B$4,"Period#"&amp;$B$3,"View#"&amp;$B$10,"Consolidation#"&amp;$B$13,"Data Source#"&amp;$B$11,"Intercompany#"&amp;$B$14,"Movement#"&amp;$B$12,"Custom1#"&amp;$B$6,"Custom2#"&amp;$B$7,"Custom3#"&amp;$B$8,"Custom4#"&amp;$B$9,"Entity#"&amp;$B104,"Account#"&amp;$J$15)+[2]!HsGetValue("FCC","Scenario#"&amp;$B$2,"Years#"&amp;$B$4,"Period#"&amp;$B$3,"View#"&amp;$B$10,"Consolidation#"&amp;$B$13,"Data Source#"&amp;$B$11,"Intercompany#"&amp;$B$14,"Movement#"&amp;$B$12,"Custom1#"&amp;$B$6,"Custom2#"&amp;$B$7,"Custom3#"&amp;$B$8,"Custom4#"&amp;$B$9,"Entity#"&amp;$B104,"Account#"&amp;$J$16)),2)</f>
        <v>0</v>
      </c>
      <c r="K104" s="231">
        <f>ROUND(([2]!HsGetValue("FCC","Scenario#"&amp;$B$2,"Years#"&amp;$B$4,"Period#"&amp;$B$3,"View#"&amp;$B$10,"Consolidation#"&amp;$B$13,"Data Source#"&amp;$B$11,"Intercompany#"&amp;$B$14,"Movement#"&amp;$B$12,"Custom1#"&amp;$B$6,"Custom2#"&amp;$B$7,"Custom3#"&amp;$B$8,"Custom4#"&amp;$B$9,"Entity#"&amp;$B104,"Account#"&amp;$K$15)+[2]!HsGetValue("FCC","Scenario#"&amp;$B$2,"Years#"&amp;$B$4,"Period#"&amp;$B$3,"View#"&amp;$B$10,"Consolidation#"&amp;$B$13,"Data Source#"&amp;$B$11,"Intercompany#"&amp;$B$14,"Movement#"&amp;$B$12,"Custom1#"&amp;$B$6,"Custom2#"&amp;$B$7,"Custom3#"&amp;$B$8,"Custom4#"&amp;$B$9,"Entity#"&amp;$B104,"Account#"&amp;$K$16)+[2]!HsGetValue("FCC","Scenario#"&amp;$B$2,"Years#"&amp;$B$4,"Period#"&amp;$B$3,"View#"&amp;$B$10,"Consolidation#"&amp;$B$13,"Data Source#"&amp;$B$11,"Intercompany#"&amp;$B$14,"Movement#"&amp;$B$12,"Custom1#"&amp;$B$6,"Custom2#"&amp;$B$7,"Custom3#"&amp;$B$8,"Custom4#"&amp;$B$9,"Entity#"&amp;$B104,"Account#"&amp;$K$17)+[2]!HsGetValue("FCC","Scenario#"&amp;$B$2,"Years#"&amp;$B$4,"Period#"&amp;$B$3,"View#"&amp;$B$10,"Consolidation#"&amp;$B$13,"Data Source#"&amp;$B$11,"Intercompany#"&amp;$B$14,"Movement#"&amp;$B$12,"Custom1#"&amp;$B$6,"Custom2#"&amp;$B$7,"Custom3#"&amp;$B$8,"Custom4#"&amp;$B$9,"Entity#"&amp;$B104,"Account#"&amp;$K$18)),2)</f>
        <v>0</v>
      </c>
      <c r="L104" s="231">
        <f>ROUND(([2]!HsGetValue("FCC","Scenario#"&amp;$B$2,"Years#"&amp;$B$4,"Period#"&amp;$B$3,"View#"&amp;$B$10,"Consolidation#"&amp;$B$13,"Data Source#"&amp;$B$11,"Intercompany#"&amp;$B$14,"Movement#"&amp;$B$12,"Custom1#"&amp;$B$6,"Custom2#"&amp;$B$7,"Custom3#"&amp;$B$8,"Custom4#"&amp;$B$9,"Entity#"&amp;$B104,"Account#"&amp;$L$15)+[2]!HsGetValue("FCC","Scenario#"&amp;$B$2,"Years#"&amp;$B$4,"Period#"&amp;$B$3,"View#"&amp;$B$10,"Consolidation#"&amp;$B$13,"Data Source#"&amp;$B$11,"Intercompany#"&amp;$B$14,"Movement#"&amp;$B$12,"Custom1#"&amp;$B$6,"Custom2#"&amp;$B$7,"Custom3#"&amp;$B$8,"Custom4#"&amp;$B$9,"Entity#"&amp;$B104,"Account#"&amp;$L$16)),2)</f>
        <v>2142641.0099999998</v>
      </c>
      <c r="M104" s="231">
        <f>ROUND(([2]!HsGetValue("FCC","Scenario#"&amp;$B$2,"Years#"&amp;$B$4,"Period#"&amp;$B$3,"View#"&amp;$B$10,"Consolidation#"&amp;$B$13,"Data Source#"&amp;$B$11,"Intercompany#"&amp;$B$14,"Movement#"&amp;$B$12,"Custom1#"&amp;$B$6,"Custom2#"&amp;$B$7,"Custom3#"&amp;$B$8,"Custom4#"&amp;$B$9,"Entity#"&amp;$B104,"Account#"&amp;$M$15)+[2]!HsGetValue("FCC","Scenario#"&amp;$B$2,"Years#"&amp;$B$4,"Period#"&amp;$B$3,"View#"&amp;$B$10,"Consolidation#"&amp;$B$13,"Data Source#"&amp;$B$11,"Intercompany#"&amp;$B$14,"Movement#"&amp;$B$12,"Custom1#"&amp;$B$6,"Custom2#"&amp;$B$7,"Custom3#"&amp;$B$8,"Custom4#"&amp;$B$9,"Entity#"&amp;$B104,"Account#"&amp;$M$16)+[2]!HsGetValue("FCC","Scenario#"&amp;$B$2,"Years#"&amp;$B$4,"Period#"&amp;$B$3,"View#"&amp;$B$10,"Consolidation#"&amp;$B$13,"Data Source#"&amp;$B$11,"Intercompany#"&amp;$B$14,"Movement#"&amp;$B$12,"Custom1#"&amp;$B$6,"Custom2#"&amp;$B$7,"Custom3#"&amp;$B$8,"Custom4#"&amp;$B$9,"Entity#"&amp;$B104,"Account#"&amp;$M$17)),2)</f>
        <v>0</v>
      </c>
      <c r="N104" s="231">
        <f>ROUND(([2]!HsGetValue("FCC","Scenario#"&amp;$B$2,"Years#"&amp;$B$4,"Period#"&amp;$B$3,"View#"&amp;$B$10,"Consolidation#"&amp;$B$13,"Data Source#"&amp;$B$11,"Intercompany#"&amp;$B$14,"Movement#"&amp;$B$12,"Custom1#"&amp;$B$6,"Custom2#"&amp;$B$7,"Custom3#"&amp;$B$8,"Custom4#"&amp;$B$9,"Entity#"&amp;$B104,"Account#"&amp;$N$15)+[2]!HsGetValue("FCC","Scenario#"&amp;$B$2,"Years#"&amp;$B$4,"Period#"&amp;$B$3,"View#"&amp;$B$10,"Consolidation#"&amp;$B$13,"Data Source#"&amp;$B$11,"Intercompany#"&amp;$B$14,"Movement#"&amp;$B$12,"Custom1#"&amp;$B$6,"Custom2#"&amp;$B$7,"Custom3#"&amp;$B$8,"Custom4#"&amp;$B$9,"Entity#"&amp;$B104,"Account#"&amp;$N$16)),2)</f>
        <v>0</v>
      </c>
      <c r="O104" s="231">
        <f>ROUND(([2]!HsGetValue("FCC","Scenario#"&amp;$B$2,"Years#"&amp;$B$4,"Period#"&amp;$B$3,"View#"&amp;$B$10,"Consolidation#"&amp;$B$13,"Data Source#"&amp;$B$11,"Intercompany#"&amp;$B$14,"Movement#"&amp;$B$12,"Custom1#"&amp;$B$6,"Custom2#"&amp;$B$7,"Custom3#"&amp;$B$8,"Custom4#"&amp;$B$9,"Entity#"&amp;$B104,"Account#"&amp;$O$15)+[2]!HsGetValue("FCC","Scenario#"&amp;$B$2,"Years#"&amp;$B$4,"Period#"&amp;$B$3,"View#"&amp;$B$10,"Consolidation#"&amp;$B$13,"Data Source#"&amp;$B$11,"Intercompany#"&amp;$B$14,"Movement#"&amp;$B$12,"Custom1#"&amp;$B$6,"Custom2#"&amp;$B$7,"Custom3#"&amp;$B$8,"Custom4#"&amp;$B$9,"Entity#"&amp;$B104,"Account#"&amp;$O$16)),2)</f>
        <v>0</v>
      </c>
      <c r="P104" s="231">
        <f>ROUND(([2]!HsGetValue("FCC","Scenario#"&amp;$B$2,"Years#"&amp;$B$4,"Period#"&amp;$B$3,"View#"&amp;$B$10,"Consolidation#"&amp;$B$13,"Data Source#"&amp;$B$11,"Intercompany#"&amp;$B$14,"Movement#"&amp;$B$12,"Custom1#"&amp;$B$6,"Custom2#"&amp;$B$7,"Custom3#"&amp;$B$8,"Custom4#"&amp;$B$9,"Entity#"&amp;$B104,"Account#"&amp;$P$15)+[2]!HsGetValue("FCC","Scenario#"&amp;$B$2,"Years#"&amp;$B$4,"Period#"&amp;$B$3,"View#"&amp;$B$10,"Consolidation#"&amp;$B$13,"Data Source#"&amp;$B$11,"Intercompany#"&amp;$B$14,"Movement#"&amp;$B$12,"Custom1#"&amp;$B$6,"Custom2#"&amp;$B$7,"Custom3#"&amp;$B$8,"Custom4#"&amp;$B$9,"Entity#"&amp;$B104,"Account#"&amp;$P$16)),2)</f>
        <v>0</v>
      </c>
      <c r="Q104" s="133">
        <f>ROUND(([2]!HsGetValue("FCC","Scenario#"&amp;$B$2,"Years#"&amp;$B$4,"Period#"&amp;$B$3,"View#"&amp;$B$10,"Consolidation#"&amp;$B$13,"Data Source#"&amp;$B$11,"Intercompany#"&amp;$B$14,"Movement#"&amp;$B$12,"Custom1#"&amp;$B$6,"Custom2#"&amp;$B$7,"Custom3#"&amp;$B$8,"Custom4#"&amp;$B$9,"Entity#"&amp;$B104,"Account#"&amp;$Q$15)),2)</f>
        <v>0</v>
      </c>
      <c r="R104" s="231">
        <f>ROUND(([2]!HsGetValue("FCC","Scenario#"&amp;$B$2,"Years#"&amp;$B$4,"Period#"&amp;$B$3,"View#"&amp;$B$10,"Consolidation#"&amp;$B$13,"Data Source#"&amp;$B$11,"Intercompany#"&amp;$B$14,"Movement#"&amp;$B$12,"Custom1#"&amp;$B$6,"Custom2#"&amp;$B$7,"Custom3#"&amp;$B$8,"Custom4#"&amp;$B$9,"Entity#"&amp;$B104,"Account#"&amp;$R$15)),2)</f>
        <v>0</v>
      </c>
      <c r="S104" s="231">
        <f>ROUND(([2]!HsGetValue("FCC","Scenario#"&amp;$B$2,"Years#"&amp;$B$4,"Period#"&amp;$B$3,"View#"&amp;$B$10,"Consolidation#"&amp;$B$13,"Data Source#"&amp;$B$11,"Intercompany#"&amp;$B$14,"Movement#"&amp;$B$12,"Custom1#"&amp;$B$6,"Custom2#"&amp;$B$7,"Custom3#"&amp;$B$8,"Custom4#"&amp;$B$9,"Entity#"&amp;$B104,"Account#"&amp;$S$15)),2)</f>
        <v>27648530</v>
      </c>
      <c r="T104" s="231"/>
      <c r="U104" s="133">
        <f>ROUND(([2]!HsGetValue("FCC","Scenario#"&amp;$B$2,"Years#"&amp;$B$4,"Period#"&amp;$B$3,"View#"&amp;$B$10,"Consolidation#"&amp;$B$13,"Data Source#"&amp;$B$11,"Intercompany#"&amp;$B$14,"Movement#"&amp;$B$12,"Custom1#"&amp;$B$6,"Custom2#"&amp;$B$7,"Custom3#"&amp;$B$8,"Custom4#"&amp;$B$9,"Entity#"&amp;$B104,"Account#"&amp;$U$15)),2)</f>
        <v>0</v>
      </c>
      <c r="V104" s="231">
        <f>ROUND(([2]!HsGetValue("FCC","Scenario#"&amp;$B$2,"Years#"&amp;$B$4,"Period#"&amp;$B$3,"View#"&amp;$B$10,"Consolidation#"&amp;$B$13,"Data Source#"&amp;$B$11,"Intercompany#"&amp;$B$14,"Movement#"&amp;$B$12,"Custom1#"&amp;$B$6,"Custom2#"&amp;$B$7,"Custom3#"&amp;$B$8,"Custom4#"&amp;$B$9,"Entity#"&amp;$B104,"Account#"&amp;$V$15)),2)</f>
        <v>0</v>
      </c>
      <c r="W104" s="231">
        <f>ROUND(([2]!HsGetValue("FCC","Scenario#"&amp;$B$2,"Years#"&amp;$B$4,"Period#"&amp;$B$3,"View#"&amp;$B$10,"Consolidation#"&amp;$B$13,"Data Source#"&amp;$B$11,"Intercompany#"&amp;$B$14,"Movement#"&amp;$B$12,"Custom1#"&amp;$B$6,"Custom2#"&amp;$B$7,"Custom3#"&amp;$B$8,"Custom4#"&amp;$B$9,"Entity#"&amp;$B104,"Account#"&amp;$W$15)+[2]!HsGetValue("FCC","Scenario#"&amp;$B$2,"Years#"&amp;$B$4,"Period#"&amp;$B$3,"View#"&amp;$B$10,"Consolidation#"&amp;$B$13,"Data Source#"&amp;$B$11,"Intercompany#"&amp;$B$14,"Movement#"&amp;$B$12,"Custom1#"&amp;$B$6,"Custom2#"&amp;$B$7,"Custom3#"&amp;$B$8,"Custom4#"&amp;$B$9,"Entity#"&amp;$B104,"Account#"&amp;$W$16)),2)</f>
        <v>0</v>
      </c>
    </row>
    <row r="105" spans="1:23" s="41" customFormat="1" ht="15" customHeight="1">
      <c r="A105" s="240" t="s">
        <v>420</v>
      </c>
      <c r="B105" s="240" t="s">
        <v>384</v>
      </c>
      <c r="C105" s="240">
        <v>97300</v>
      </c>
      <c r="D105" s="240" t="s">
        <v>167</v>
      </c>
      <c r="E105" s="41" t="s">
        <v>175</v>
      </c>
      <c r="F105" s="229">
        <f t="shared" si="2"/>
        <v>177356000</v>
      </c>
      <c r="G105" s="231">
        <f>ROUND(([2]!HsGetValue("FCC","Scenario#"&amp;$B$2,"Years#"&amp;$B$4,"Period#"&amp;$B$3,"View#"&amp;$B$10,"Consolidation#"&amp;$B$13,"Data Source#"&amp;B$11,"Intercompany#"&amp;$B$14,"Movement#"&amp;$B$12,"Custom1#"&amp;$B$6,"Custom2#"&amp;$B$7,"Custom3#"&amp;$B$8,"Custom4#"&amp;$B$9,"Entity#"&amp;$B105,"Account#"&amp;$G$15)+[2]!HsGetValue("FCC","Scenario#"&amp;$B$2,"Years#"&amp;$B$4,"Period#"&amp;$B$3,"View#"&amp;$B$10,"Consolidation#"&amp;$B$13,"Data Source#"&amp;B$11,"Intercompany#"&amp;$B$14,"Movement#"&amp;$B$12,"Custom1#"&amp;$B$6,"Custom2#"&amp;$B$7,"Custom3#"&amp;$B$8,"Custom4#"&amp;$B$9,"Entity#"&amp;$B105,"Account#"&amp;$G$16)),2)</f>
        <v>4276000</v>
      </c>
      <c r="H105" s="231">
        <f>ROUND(([2]!HsGetValue("FCC","Scenario#"&amp;$B$2,"Years#"&amp;$B$4,"Period#"&amp;$B$3,"View#"&amp;$B$10,"Consolidation#"&amp;$B$13,"Data Source#"&amp;$B$11,"Intercompany#"&amp;$B$14,"Movement#"&amp;$B$12,"Custom1#"&amp;$B$6,"Custom2#"&amp;$B$7,"Custom3#"&amp;$B$8,"Custom4#"&amp;$B$9,"Entity#"&amp;$B105,"Account#"&amp;$H$15)+[2]!HsGetValue("FCC","Scenario#"&amp;$B$2,"Years#"&amp;$B$4,"Period#"&amp;$B$3,"View#"&amp;$B$10,"Consolidation#"&amp;$B$13,"Data Source#"&amp;$B$11,"Intercompany#"&amp;$B$14,"Movement#"&amp;$B$12,"Custom1#"&amp;$B$6,"Custom2#"&amp;$B$7,"Custom3#"&amp;$B$8,"Custom4#"&amp;$B$9,"Entity#"&amp;$B105,"Account#"&amp;$H$16)),2)</f>
        <v>4276000</v>
      </c>
      <c r="I105" s="133">
        <f>ROUND(([2]!HsGetValue("FCC","Scenario#"&amp;$B$2,"Years#"&amp;$B$4,"Period#"&amp;$B$3,"View#"&amp;$B$10,"Consolidation#"&amp;$B$13,"Data Source#"&amp;$B$11,"Intercompany#"&amp;$B$14,"Movement#"&amp;$B$12,"Custom1#"&amp;$B$6,"Custom2#"&amp;$B$7,"Custom3#"&amp;$B$8,"Custom4#"&amp;$B$9,"Entity#"&amp;$B105,"Account#"&amp;$I$15)+[2]!HsGetValue("FCC","Scenario#"&amp;$B$2,"Years#"&amp;$B$4,"Period#"&amp;$B$3,"View#"&amp;$B$10,"Consolidation#"&amp;$B$13,"Data Source#"&amp;$B$11,"Intercompany#"&amp;$B$14,"Movement#"&amp;$B$12,"Custom1#"&amp;$B$6,"Custom2#"&amp;$B$7,"Custom3#"&amp;$B$8,"Custom4#"&amp;$B$9,"Entity#"&amp;$B105,"Account#"&amp;$I$16)+[2]!HsGetValue("FCC","Scenario#"&amp;$B$2,"Years#"&amp;$B$4,"Period#"&amp;$B$3,"View#"&amp;$B$10,"Consolidation#"&amp;$B$13,"Data Source#"&amp;$B$11,"Intercompany#"&amp;$B$14,"Movement#"&amp;$B$12,"Custom1#"&amp;$B$6,"Custom2#"&amp;$B$7,"Custom3#"&amp;$B$8,"Custom4#"&amp;$B$9,"Entity#"&amp;$B105,"Account#"&amp;$I$17)),2)</f>
        <v>0</v>
      </c>
      <c r="J105" s="234">
        <f>ROUND(([2]!HsGetValue("FCC","Scenario#"&amp;$B$2,"Years#"&amp;$B$4,"Period#"&amp;$B$3,"View#"&amp;$B$10,"Consolidation#"&amp;$B$13,"Data Source#"&amp;$B$11,"Intercompany#"&amp;$B$14,"Movement#"&amp;$B$12,"Custom1#"&amp;$B$6,"Custom2#"&amp;$B$7,"Custom3#"&amp;$B$8,"Custom4#"&amp;$B$9,"Entity#"&amp;$B105,"Account#"&amp;$J$15)+[2]!HsGetValue("FCC","Scenario#"&amp;$B$2,"Years#"&amp;$B$4,"Period#"&amp;$B$3,"View#"&amp;$B$10,"Consolidation#"&amp;$B$13,"Data Source#"&amp;$B$11,"Intercompany#"&amp;$B$14,"Movement#"&amp;$B$12,"Custom1#"&amp;$B$6,"Custom2#"&amp;$B$7,"Custom3#"&amp;$B$8,"Custom4#"&amp;$B$9,"Entity#"&amp;$B105,"Account#"&amp;$J$16)),2)</f>
        <v>0</v>
      </c>
      <c r="K105" s="231">
        <f>ROUND(([2]!HsGetValue("FCC","Scenario#"&amp;$B$2,"Years#"&amp;$B$4,"Period#"&amp;$B$3,"View#"&amp;$B$10,"Consolidation#"&amp;$B$13,"Data Source#"&amp;$B$11,"Intercompany#"&amp;$B$14,"Movement#"&amp;$B$12,"Custom1#"&amp;$B$6,"Custom2#"&amp;$B$7,"Custom3#"&amp;$B$8,"Custom4#"&amp;$B$9,"Entity#"&amp;$B105,"Account#"&amp;$K$15)+[2]!HsGetValue("FCC","Scenario#"&amp;$B$2,"Years#"&amp;$B$4,"Period#"&amp;$B$3,"View#"&amp;$B$10,"Consolidation#"&amp;$B$13,"Data Source#"&amp;$B$11,"Intercompany#"&amp;$B$14,"Movement#"&amp;$B$12,"Custom1#"&amp;$B$6,"Custom2#"&amp;$B$7,"Custom3#"&amp;$B$8,"Custom4#"&amp;$B$9,"Entity#"&amp;$B105,"Account#"&amp;$K$16)+[2]!HsGetValue("FCC","Scenario#"&amp;$B$2,"Years#"&amp;$B$4,"Period#"&amp;$B$3,"View#"&amp;$B$10,"Consolidation#"&amp;$B$13,"Data Source#"&amp;$B$11,"Intercompany#"&amp;$B$14,"Movement#"&amp;$B$12,"Custom1#"&amp;$B$6,"Custom2#"&amp;$B$7,"Custom3#"&amp;$B$8,"Custom4#"&amp;$B$9,"Entity#"&amp;$B105,"Account#"&amp;$K$17)+[2]!HsGetValue("FCC","Scenario#"&amp;$B$2,"Years#"&amp;$B$4,"Period#"&amp;$B$3,"View#"&amp;$B$10,"Consolidation#"&amp;$B$13,"Data Source#"&amp;$B$11,"Intercompany#"&amp;$B$14,"Movement#"&amp;$B$12,"Custom1#"&amp;$B$6,"Custom2#"&amp;$B$7,"Custom3#"&amp;$B$8,"Custom4#"&amp;$B$9,"Entity#"&amp;$B105,"Account#"&amp;$K$18)),2)</f>
        <v>0</v>
      </c>
      <c r="L105" s="231">
        <f>ROUND(([2]!HsGetValue("FCC","Scenario#"&amp;$B$2,"Years#"&amp;$B$4,"Period#"&amp;$B$3,"View#"&amp;$B$10,"Consolidation#"&amp;$B$13,"Data Source#"&amp;$B$11,"Intercompany#"&amp;$B$14,"Movement#"&amp;$B$12,"Custom1#"&amp;$B$6,"Custom2#"&amp;$B$7,"Custom3#"&amp;$B$8,"Custom4#"&amp;$B$9,"Entity#"&amp;$B105,"Account#"&amp;$L$15)+[2]!HsGetValue("FCC","Scenario#"&amp;$B$2,"Years#"&amp;$B$4,"Period#"&amp;$B$3,"View#"&amp;$B$10,"Consolidation#"&amp;$B$13,"Data Source#"&amp;$B$11,"Intercompany#"&amp;$B$14,"Movement#"&amp;$B$12,"Custom1#"&amp;$B$6,"Custom2#"&amp;$B$7,"Custom3#"&amp;$B$8,"Custom4#"&amp;$B$9,"Entity#"&amp;$B105,"Account#"&amp;$L$16)),2)</f>
        <v>0</v>
      </c>
      <c r="M105" s="231">
        <f>ROUND(([2]!HsGetValue("FCC","Scenario#"&amp;$B$2,"Years#"&amp;$B$4,"Period#"&amp;$B$3,"View#"&amp;$B$10,"Consolidation#"&amp;$B$13,"Data Source#"&amp;$B$11,"Intercompany#"&amp;$B$14,"Movement#"&amp;$B$12,"Custom1#"&amp;$B$6,"Custom2#"&amp;$B$7,"Custom3#"&amp;$B$8,"Custom4#"&amp;$B$9,"Entity#"&amp;$B105,"Account#"&amp;$M$15)+[2]!HsGetValue("FCC","Scenario#"&amp;$B$2,"Years#"&amp;$B$4,"Period#"&amp;$B$3,"View#"&amp;$B$10,"Consolidation#"&amp;$B$13,"Data Source#"&amp;$B$11,"Intercompany#"&amp;$B$14,"Movement#"&amp;$B$12,"Custom1#"&amp;$B$6,"Custom2#"&amp;$B$7,"Custom3#"&amp;$B$8,"Custom4#"&amp;$B$9,"Entity#"&amp;$B105,"Account#"&amp;$M$16)+[2]!HsGetValue("FCC","Scenario#"&amp;$B$2,"Years#"&amp;$B$4,"Period#"&amp;$B$3,"View#"&amp;$B$10,"Consolidation#"&amp;$B$13,"Data Source#"&amp;$B$11,"Intercompany#"&amp;$B$14,"Movement#"&amp;$B$12,"Custom1#"&amp;$B$6,"Custom2#"&amp;$B$7,"Custom3#"&amp;$B$8,"Custom4#"&amp;$B$9,"Entity#"&amp;$B105,"Account#"&amp;$M$17)),2)</f>
        <v>0</v>
      </c>
      <c r="N105" s="231">
        <f>ROUND(([2]!HsGetValue("FCC","Scenario#"&amp;$B$2,"Years#"&amp;$B$4,"Period#"&amp;$B$3,"View#"&amp;$B$10,"Consolidation#"&amp;$B$13,"Data Source#"&amp;$B$11,"Intercompany#"&amp;$B$14,"Movement#"&amp;$B$12,"Custom1#"&amp;$B$6,"Custom2#"&amp;$B$7,"Custom3#"&amp;$B$8,"Custom4#"&amp;$B$9,"Entity#"&amp;$B105,"Account#"&amp;$N$15)+[2]!HsGetValue("FCC","Scenario#"&amp;$B$2,"Years#"&amp;$B$4,"Period#"&amp;$B$3,"View#"&amp;$B$10,"Consolidation#"&amp;$B$13,"Data Source#"&amp;$B$11,"Intercompany#"&amp;$B$14,"Movement#"&amp;$B$12,"Custom1#"&amp;$B$6,"Custom2#"&amp;$B$7,"Custom3#"&amp;$B$8,"Custom4#"&amp;$B$9,"Entity#"&amp;$B105,"Account#"&amp;$N$16)),2)</f>
        <v>173080000</v>
      </c>
      <c r="O105" s="231">
        <f>ROUND(([2]!HsGetValue("FCC","Scenario#"&amp;$B$2,"Years#"&amp;$B$4,"Period#"&amp;$B$3,"View#"&amp;$B$10,"Consolidation#"&amp;$B$13,"Data Source#"&amp;$B$11,"Intercompany#"&amp;$B$14,"Movement#"&amp;$B$12,"Custom1#"&amp;$B$6,"Custom2#"&amp;$B$7,"Custom3#"&amp;$B$8,"Custom4#"&amp;$B$9,"Entity#"&amp;$B105,"Account#"&amp;$O$15)+[2]!HsGetValue("FCC","Scenario#"&amp;$B$2,"Years#"&amp;$B$4,"Period#"&amp;$B$3,"View#"&amp;$B$10,"Consolidation#"&amp;$B$13,"Data Source#"&amp;$B$11,"Intercompany#"&amp;$B$14,"Movement#"&amp;$B$12,"Custom1#"&amp;$B$6,"Custom2#"&amp;$B$7,"Custom3#"&amp;$B$8,"Custom4#"&amp;$B$9,"Entity#"&amp;$B105,"Account#"&amp;$O$16)),2)</f>
        <v>0</v>
      </c>
      <c r="P105" s="231">
        <f>ROUND(([2]!HsGetValue("FCC","Scenario#"&amp;$B$2,"Years#"&amp;$B$4,"Period#"&amp;$B$3,"View#"&amp;$B$10,"Consolidation#"&amp;$B$13,"Data Source#"&amp;$B$11,"Intercompany#"&amp;$B$14,"Movement#"&amp;$B$12,"Custom1#"&amp;$B$6,"Custom2#"&amp;$B$7,"Custom3#"&amp;$B$8,"Custom4#"&amp;$B$9,"Entity#"&amp;$B105,"Account#"&amp;$P$15)+[2]!HsGetValue("FCC","Scenario#"&amp;$B$2,"Years#"&amp;$B$4,"Period#"&amp;$B$3,"View#"&amp;$B$10,"Consolidation#"&amp;$B$13,"Data Source#"&amp;$B$11,"Intercompany#"&amp;$B$14,"Movement#"&amp;$B$12,"Custom1#"&amp;$B$6,"Custom2#"&amp;$B$7,"Custom3#"&amp;$B$8,"Custom4#"&amp;$B$9,"Entity#"&amp;$B105,"Account#"&amp;$P$16)),2)</f>
        <v>0</v>
      </c>
      <c r="Q105" s="133">
        <f>ROUND(([2]!HsGetValue("FCC","Scenario#"&amp;$B$2,"Years#"&amp;$B$4,"Period#"&amp;$B$3,"View#"&amp;$B$10,"Consolidation#"&amp;$B$13,"Data Source#"&amp;$B$11,"Intercompany#"&amp;$B$14,"Movement#"&amp;$B$12,"Custom1#"&amp;$B$6,"Custom2#"&amp;$B$7,"Custom3#"&amp;$B$8,"Custom4#"&amp;$B$9,"Entity#"&amp;$B105,"Account#"&amp;$Q$15)),2)</f>
        <v>0</v>
      </c>
      <c r="R105" s="231">
        <f>ROUND(([2]!HsGetValue("FCC","Scenario#"&amp;$B$2,"Years#"&amp;$B$4,"Period#"&amp;$B$3,"View#"&amp;$B$10,"Consolidation#"&amp;$B$13,"Data Source#"&amp;$B$11,"Intercompany#"&amp;$B$14,"Movement#"&amp;$B$12,"Custom1#"&amp;$B$6,"Custom2#"&amp;$B$7,"Custom3#"&amp;$B$8,"Custom4#"&amp;$B$9,"Entity#"&amp;$B105,"Account#"&amp;$R$15)),2)</f>
        <v>0</v>
      </c>
      <c r="S105" s="231">
        <f>ROUND(([2]!HsGetValue("FCC","Scenario#"&amp;$B$2,"Years#"&amp;$B$4,"Period#"&amp;$B$3,"View#"&amp;$B$10,"Consolidation#"&amp;$B$13,"Data Source#"&amp;$B$11,"Intercompany#"&amp;$B$14,"Movement#"&amp;$B$12,"Custom1#"&amp;$B$6,"Custom2#"&amp;$B$7,"Custom3#"&amp;$B$8,"Custom4#"&amp;$B$9,"Entity#"&amp;$B105,"Account#"&amp;$S$15)),2)</f>
        <v>0</v>
      </c>
      <c r="T105" s="231"/>
      <c r="U105" s="133">
        <f>ROUND(([2]!HsGetValue("FCC","Scenario#"&amp;$B$2,"Years#"&amp;$B$4,"Period#"&amp;$B$3,"View#"&amp;$B$10,"Consolidation#"&amp;$B$13,"Data Source#"&amp;$B$11,"Intercompany#"&amp;$B$14,"Movement#"&amp;$B$12,"Custom1#"&amp;$B$6,"Custom2#"&amp;$B$7,"Custom3#"&amp;$B$8,"Custom4#"&amp;$B$9,"Entity#"&amp;$B105,"Account#"&amp;$U$15)),2)</f>
        <v>0</v>
      </c>
      <c r="V105" s="231">
        <f>ROUND(([2]!HsGetValue("FCC","Scenario#"&amp;$B$2,"Years#"&amp;$B$4,"Period#"&amp;$B$3,"View#"&amp;$B$10,"Consolidation#"&amp;$B$13,"Data Source#"&amp;$B$11,"Intercompany#"&amp;$B$14,"Movement#"&amp;$B$12,"Custom1#"&amp;$B$6,"Custom2#"&amp;$B$7,"Custom3#"&amp;$B$8,"Custom4#"&amp;$B$9,"Entity#"&amp;$B105,"Account#"&amp;$V$15)),2)</f>
        <v>0</v>
      </c>
      <c r="W105" s="231">
        <f>ROUND(([2]!HsGetValue("FCC","Scenario#"&amp;$B$2,"Years#"&amp;$B$4,"Period#"&amp;$B$3,"View#"&amp;$B$10,"Consolidation#"&amp;$B$13,"Data Source#"&amp;$B$11,"Intercompany#"&amp;$B$14,"Movement#"&amp;$B$12,"Custom1#"&amp;$B$6,"Custom2#"&amp;$B$7,"Custom3#"&amp;$B$8,"Custom4#"&amp;$B$9,"Entity#"&amp;$B105,"Account#"&amp;$W$15)+[2]!HsGetValue("FCC","Scenario#"&amp;$B$2,"Years#"&amp;$B$4,"Period#"&amp;$B$3,"View#"&amp;$B$10,"Consolidation#"&amp;$B$13,"Data Source#"&amp;$B$11,"Intercompany#"&amp;$B$14,"Movement#"&amp;$B$12,"Custom1#"&amp;$B$6,"Custom2#"&amp;$B$7,"Custom3#"&amp;$B$8,"Custom4#"&amp;$B$9,"Entity#"&amp;$B105,"Account#"&amp;$W$16)),2)</f>
        <v>0</v>
      </c>
    </row>
    <row r="106" spans="1:23" s="41" customFormat="1" ht="15" customHeight="1">
      <c r="A106" s="240" t="s">
        <v>420</v>
      </c>
      <c r="B106" s="240" t="s">
        <v>385</v>
      </c>
      <c r="C106" s="240">
        <v>97400</v>
      </c>
      <c r="D106" s="240" t="s">
        <v>167</v>
      </c>
      <c r="E106" s="41" t="s">
        <v>176</v>
      </c>
      <c r="F106" s="229">
        <f t="shared" si="2"/>
        <v>0</v>
      </c>
      <c r="G106" s="231">
        <f>ROUND(([2]!HsGetValue("FCC","Scenario#"&amp;$B$2,"Years#"&amp;$B$4,"Period#"&amp;$B$3,"View#"&amp;$B$10,"Consolidation#"&amp;$B$13,"Data Source#"&amp;B$11,"Intercompany#"&amp;$B$14,"Movement#"&amp;$B$12,"Custom1#"&amp;$B$6,"Custom2#"&amp;$B$7,"Custom3#"&amp;$B$8,"Custom4#"&amp;$B$9,"Entity#"&amp;$B106,"Account#"&amp;$G$15)+[2]!HsGetValue("FCC","Scenario#"&amp;$B$2,"Years#"&amp;$B$4,"Period#"&amp;$B$3,"View#"&amp;$B$10,"Consolidation#"&amp;$B$13,"Data Source#"&amp;B$11,"Intercompany#"&amp;$B$14,"Movement#"&amp;$B$12,"Custom1#"&amp;$B$6,"Custom2#"&amp;$B$7,"Custom3#"&amp;$B$8,"Custom4#"&amp;$B$9,"Entity#"&amp;$B106,"Account#"&amp;$G$16)),2)</f>
        <v>0</v>
      </c>
      <c r="H106" s="231">
        <f>ROUND(([2]!HsGetValue("FCC","Scenario#"&amp;$B$2,"Years#"&amp;$B$4,"Period#"&amp;$B$3,"View#"&amp;$B$10,"Consolidation#"&amp;$B$13,"Data Source#"&amp;$B$11,"Intercompany#"&amp;$B$14,"Movement#"&amp;$B$12,"Custom1#"&amp;$B$6,"Custom2#"&amp;$B$7,"Custom3#"&amp;$B$8,"Custom4#"&amp;$B$9,"Entity#"&amp;$B106,"Account#"&amp;$H$15)+[2]!HsGetValue("FCC","Scenario#"&amp;$B$2,"Years#"&amp;$B$4,"Period#"&amp;$B$3,"View#"&amp;$B$10,"Consolidation#"&amp;$B$13,"Data Source#"&amp;$B$11,"Intercompany#"&amp;$B$14,"Movement#"&amp;$B$12,"Custom1#"&amp;$B$6,"Custom2#"&amp;$B$7,"Custom3#"&amp;$B$8,"Custom4#"&amp;$B$9,"Entity#"&amp;$B106,"Account#"&amp;$H$16)),2)</f>
        <v>0</v>
      </c>
      <c r="I106" s="133">
        <f>ROUND(([2]!HsGetValue("FCC","Scenario#"&amp;$B$2,"Years#"&amp;$B$4,"Period#"&amp;$B$3,"View#"&amp;$B$10,"Consolidation#"&amp;$B$13,"Data Source#"&amp;$B$11,"Intercompany#"&amp;$B$14,"Movement#"&amp;$B$12,"Custom1#"&amp;$B$6,"Custom2#"&amp;$B$7,"Custom3#"&amp;$B$8,"Custom4#"&amp;$B$9,"Entity#"&amp;$B106,"Account#"&amp;$I$15)+[2]!HsGetValue("FCC","Scenario#"&amp;$B$2,"Years#"&amp;$B$4,"Period#"&amp;$B$3,"View#"&amp;$B$10,"Consolidation#"&amp;$B$13,"Data Source#"&amp;$B$11,"Intercompany#"&amp;$B$14,"Movement#"&amp;$B$12,"Custom1#"&amp;$B$6,"Custom2#"&amp;$B$7,"Custom3#"&amp;$B$8,"Custom4#"&amp;$B$9,"Entity#"&amp;$B106,"Account#"&amp;$I$16)+[2]!HsGetValue("FCC","Scenario#"&amp;$B$2,"Years#"&amp;$B$4,"Period#"&amp;$B$3,"View#"&amp;$B$10,"Consolidation#"&amp;$B$13,"Data Source#"&amp;$B$11,"Intercompany#"&amp;$B$14,"Movement#"&amp;$B$12,"Custom1#"&amp;$B$6,"Custom2#"&amp;$B$7,"Custom3#"&amp;$B$8,"Custom4#"&amp;$B$9,"Entity#"&amp;$B106,"Account#"&amp;$I$17)),2)</f>
        <v>0</v>
      </c>
      <c r="J106" s="234">
        <f>ROUND(([2]!HsGetValue("FCC","Scenario#"&amp;$B$2,"Years#"&amp;$B$4,"Period#"&amp;$B$3,"View#"&amp;$B$10,"Consolidation#"&amp;$B$13,"Data Source#"&amp;$B$11,"Intercompany#"&amp;$B$14,"Movement#"&amp;$B$12,"Custom1#"&amp;$B$6,"Custom2#"&amp;$B$7,"Custom3#"&amp;$B$8,"Custom4#"&amp;$B$9,"Entity#"&amp;$B106,"Account#"&amp;$J$15)+[2]!HsGetValue("FCC","Scenario#"&amp;$B$2,"Years#"&amp;$B$4,"Period#"&amp;$B$3,"View#"&amp;$B$10,"Consolidation#"&amp;$B$13,"Data Source#"&amp;$B$11,"Intercompany#"&amp;$B$14,"Movement#"&amp;$B$12,"Custom1#"&amp;$B$6,"Custom2#"&amp;$B$7,"Custom3#"&amp;$B$8,"Custom4#"&amp;$B$9,"Entity#"&amp;$B106,"Account#"&amp;$J$16)),2)</f>
        <v>0</v>
      </c>
      <c r="K106" s="231">
        <f>ROUND(([2]!HsGetValue("FCC","Scenario#"&amp;$B$2,"Years#"&amp;$B$4,"Period#"&amp;$B$3,"View#"&amp;$B$10,"Consolidation#"&amp;$B$13,"Data Source#"&amp;$B$11,"Intercompany#"&amp;$B$14,"Movement#"&amp;$B$12,"Custom1#"&amp;$B$6,"Custom2#"&amp;$B$7,"Custom3#"&amp;$B$8,"Custom4#"&amp;$B$9,"Entity#"&amp;$B106,"Account#"&amp;$K$15)+[2]!HsGetValue("FCC","Scenario#"&amp;$B$2,"Years#"&amp;$B$4,"Period#"&amp;$B$3,"View#"&amp;$B$10,"Consolidation#"&amp;$B$13,"Data Source#"&amp;$B$11,"Intercompany#"&amp;$B$14,"Movement#"&amp;$B$12,"Custom1#"&amp;$B$6,"Custom2#"&amp;$B$7,"Custom3#"&amp;$B$8,"Custom4#"&amp;$B$9,"Entity#"&amp;$B106,"Account#"&amp;$K$16)+[2]!HsGetValue("FCC","Scenario#"&amp;$B$2,"Years#"&amp;$B$4,"Period#"&amp;$B$3,"View#"&amp;$B$10,"Consolidation#"&amp;$B$13,"Data Source#"&amp;$B$11,"Intercompany#"&amp;$B$14,"Movement#"&amp;$B$12,"Custom1#"&amp;$B$6,"Custom2#"&amp;$B$7,"Custom3#"&amp;$B$8,"Custom4#"&amp;$B$9,"Entity#"&amp;$B106,"Account#"&amp;$K$17)+[2]!HsGetValue("FCC","Scenario#"&amp;$B$2,"Years#"&amp;$B$4,"Period#"&amp;$B$3,"View#"&amp;$B$10,"Consolidation#"&amp;$B$13,"Data Source#"&amp;$B$11,"Intercompany#"&amp;$B$14,"Movement#"&amp;$B$12,"Custom1#"&amp;$B$6,"Custom2#"&amp;$B$7,"Custom3#"&amp;$B$8,"Custom4#"&amp;$B$9,"Entity#"&amp;$B106,"Account#"&amp;$K$18)),2)</f>
        <v>0</v>
      </c>
      <c r="L106" s="231">
        <f>ROUND(([2]!HsGetValue("FCC","Scenario#"&amp;$B$2,"Years#"&amp;$B$4,"Period#"&amp;$B$3,"View#"&amp;$B$10,"Consolidation#"&amp;$B$13,"Data Source#"&amp;$B$11,"Intercompany#"&amp;$B$14,"Movement#"&amp;$B$12,"Custom1#"&amp;$B$6,"Custom2#"&amp;$B$7,"Custom3#"&amp;$B$8,"Custom4#"&amp;$B$9,"Entity#"&amp;$B106,"Account#"&amp;$L$15)+[2]!HsGetValue("FCC","Scenario#"&amp;$B$2,"Years#"&amp;$B$4,"Period#"&amp;$B$3,"View#"&amp;$B$10,"Consolidation#"&amp;$B$13,"Data Source#"&amp;$B$11,"Intercompany#"&amp;$B$14,"Movement#"&amp;$B$12,"Custom1#"&amp;$B$6,"Custom2#"&amp;$B$7,"Custom3#"&amp;$B$8,"Custom4#"&amp;$B$9,"Entity#"&amp;$B106,"Account#"&amp;$L$16)),2)</f>
        <v>0</v>
      </c>
      <c r="M106" s="231">
        <f>ROUND(([2]!HsGetValue("FCC","Scenario#"&amp;$B$2,"Years#"&amp;$B$4,"Period#"&amp;$B$3,"View#"&amp;$B$10,"Consolidation#"&amp;$B$13,"Data Source#"&amp;$B$11,"Intercompany#"&amp;$B$14,"Movement#"&amp;$B$12,"Custom1#"&amp;$B$6,"Custom2#"&amp;$B$7,"Custom3#"&amp;$B$8,"Custom4#"&amp;$B$9,"Entity#"&amp;$B106,"Account#"&amp;$M$15)+[2]!HsGetValue("FCC","Scenario#"&amp;$B$2,"Years#"&amp;$B$4,"Period#"&amp;$B$3,"View#"&amp;$B$10,"Consolidation#"&amp;$B$13,"Data Source#"&amp;$B$11,"Intercompany#"&amp;$B$14,"Movement#"&amp;$B$12,"Custom1#"&amp;$B$6,"Custom2#"&amp;$B$7,"Custom3#"&amp;$B$8,"Custom4#"&amp;$B$9,"Entity#"&amp;$B106,"Account#"&amp;$M$16)+[2]!HsGetValue("FCC","Scenario#"&amp;$B$2,"Years#"&amp;$B$4,"Period#"&amp;$B$3,"View#"&amp;$B$10,"Consolidation#"&amp;$B$13,"Data Source#"&amp;$B$11,"Intercompany#"&amp;$B$14,"Movement#"&amp;$B$12,"Custom1#"&amp;$B$6,"Custom2#"&amp;$B$7,"Custom3#"&amp;$B$8,"Custom4#"&amp;$B$9,"Entity#"&amp;$B106,"Account#"&amp;$M$17)),2)</f>
        <v>0</v>
      </c>
      <c r="N106" s="231">
        <f>ROUND(([2]!HsGetValue("FCC","Scenario#"&amp;$B$2,"Years#"&amp;$B$4,"Period#"&amp;$B$3,"View#"&amp;$B$10,"Consolidation#"&amp;$B$13,"Data Source#"&amp;$B$11,"Intercompany#"&amp;$B$14,"Movement#"&amp;$B$12,"Custom1#"&amp;$B$6,"Custom2#"&amp;$B$7,"Custom3#"&amp;$B$8,"Custom4#"&amp;$B$9,"Entity#"&amp;$B106,"Account#"&amp;$N$15)+[2]!HsGetValue("FCC","Scenario#"&amp;$B$2,"Years#"&amp;$B$4,"Period#"&amp;$B$3,"View#"&amp;$B$10,"Consolidation#"&amp;$B$13,"Data Source#"&amp;$B$11,"Intercompany#"&amp;$B$14,"Movement#"&amp;$B$12,"Custom1#"&amp;$B$6,"Custom2#"&amp;$B$7,"Custom3#"&amp;$B$8,"Custom4#"&amp;$B$9,"Entity#"&amp;$B106,"Account#"&amp;$N$16)),2)</f>
        <v>0</v>
      </c>
      <c r="O106" s="231">
        <f>ROUND(([2]!HsGetValue("FCC","Scenario#"&amp;$B$2,"Years#"&amp;$B$4,"Period#"&amp;$B$3,"View#"&amp;$B$10,"Consolidation#"&amp;$B$13,"Data Source#"&amp;$B$11,"Intercompany#"&amp;$B$14,"Movement#"&amp;$B$12,"Custom1#"&amp;$B$6,"Custom2#"&amp;$B$7,"Custom3#"&amp;$B$8,"Custom4#"&amp;$B$9,"Entity#"&amp;$B106,"Account#"&amp;$O$15)+[2]!HsGetValue("FCC","Scenario#"&amp;$B$2,"Years#"&amp;$B$4,"Period#"&amp;$B$3,"View#"&amp;$B$10,"Consolidation#"&amp;$B$13,"Data Source#"&amp;$B$11,"Intercompany#"&amp;$B$14,"Movement#"&amp;$B$12,"Custom1#"&amp;$B$6,"Custom2#"&amp;$B$7,"Custom3#"&amp;$B$8,"Custom4#"&amp;$B$9,"Entity#"&amp;$B106,"Account#"&amp;$O$16)),2)</f>
        <v>0</v>
      </c>
      <c r="P106" s="231">
        <f>ROUND(([2]!HsGetValue("FCC","Scenario#"&amp;$B$2,"Years#"&amp;$B$4,"Period#"&amp;$B$3,"View#"&amp;$B$10,"Consolidation#"&amp;$B$13,"Data Source#"&amp;$B$11,"Intercompany#"&amp;$B$14,"Movement#"&amp;$B$12,"Custom1#"&amp;$B$6,"Custom2#"&amp;$B$7,"Custom3#"&amp;$B$8,"Custom4#"&amp;$B$9,"Entity#"&amp;$B106,"Account#"&amp;$P$15)+[2]!HsGetValue("FCC","Scenario#"&amp;$B$2,"Years#"&amp;$B$4,"Period#"&amp;$B$3,"View#"&amp;$B$10,"Consolidation#"&amp;$B$13,"Data Source#"&amp;$B$11,"Intercompany#"&amp;$B$14,"Movement#"&amp;$B$12,"Custom1#"&amp;$B$6,"Custom2#"&amp;$B$7,"Custom3#"&amp;$B$8,"Custom4#"&amp;$B$9,"Entity#"&amp;$B106,"Account#"&amp;$P$16)),2)</f>
        <v>0</v>
      </c>
      <c r="Q106" s="133">
        <f>ROUND(([2]!HsGetValue("FCC","Scenario#"&amp;$B$2,"Years#"&amp;$B$4,"Period#"&amp;$B$3,"View#"&amp;$B$10,"Consolidation#"&amp;$B$13,"Data Source#"&amp;$B$11,"Intercompany#"&amp;$B$14,"Movement#"&amp;$B$12,"Custom1#"&amp;$B$6,"Custom2#"&amp;$B$7,"Custom3#"&amp;$B$8,"Custom4#"&amp;$B$9,"Entity#"&amp;$B106,"Account#"&amp;$Q$15)),2)</f>
        <v>0</v>
      </c>
      <c r="R106" s="231">
        <f>ROUND(([2]!HsGetValue("FCC","Scenario#"&amp;$B$2,"Years#"&amp;$B$4,"Period#"&amp;$B$3,"View#"&amp;$B$10,"Consolidation#"&amp;$B$13,"Data Source#"&amp;$B$11,"Intercompany#"&amp;$B$14,"Movement#"&amp;$B$12,"Custom1#"&amp;$B$6,"Custom2#"&amp;$B$7,"Custom3#"&amp;$B$8,"Custom4#"&amp;$B$9,"Entity#"&amp;$B106,"Account#"&amp;$R$15)),2)</f>
        <v>0</v>
      </c>
      <c r="S106" s="231">
        <f>ROUND(([2]!HsGetValue("FCC","Scenario#"&amp;$B$2,"Years#"&amp;$B$4,"Period#"&amp;$B$3,"View#"&amp;$B$10,"Consolidation#"&amp;$B$13,"Data Source#"&amp;$B$11,"Intercompany#"&amp;$B$14,"Movement#"&amp;$B$12,"Custom1#"&amp;$B$6,"Custom2#"&amp;$B$7,"Custom3#"&amp;$B$8,"Custom4#"&amp;$B$9,"Entity#"&amp;$B106,"Account#"&amp;$S$15)),2)</f>
        <v>0</v>
      </c>
      <c r="T106" s="231"/>
      <c r="U106" s="133">
        <f>ROUND(([2]!HsGetValue("FCC","Scenario#"&amp;$B$2,"Years#"&amp;$B$4,"Period#"&amp;$B$3,"View#"&amp;$B$10,"Consolidation#"&amp;$B$13,"Data Source#"&amp;$B$11,"Intercompany#"&amp;$B$14,"Movement#"&amp;$B$12,"Custom1#"&amp;$B$6,"Custom2#"&amp;$B$7,"Custom3#"&amp;$B$8,"Custom4#"&amp;$B$9,"Entity#"&amp;$B106,"Account#"&amp;$U$15)),2)</f>
        <v>0</v>
      </c>
      <c r="V106" s="231">
        <f>ROUND(([2]!HsGetValue("FCC","Scenario#"&amp;$B$2,"Years#"&amp;$B$4,"Period#"&amp;$B$3,"View#"&amp;$B$10,"Consolidation#"&amp;$B$13,"Data Source#"&amp;$B$11,"Intercompany#"&amp;$B$14,"Movement#"&amp;$B$12,"Custom1#"&amp;$B$6,"Custom2#"&amp;$B$7,"Custom3#"&amp;$B$8,"Custom4#"&amp;$B$9,"Entity#"&amp;$B106,"Account#"&amp;$V$15)),2)</f>
        <v>0</v>
      </c>
      <c r="W106" s="231">
        <f>ROUND(([2]!HsGetValue("FCC","Scenario#"&amp;$B$2,"Years#"&amp;$B$4,"Period#"&amp;$B$3,"View#"&amp;$B$10,"Consolidation#"&amp;$B$13,"Data Source#"&amp;$B$11,"Intercompany#"&amp;$B$14,"Movement#"&amp;$B$12,"Custom1#"&amp;$B$6,"Custom2#"&amp;$B$7,"Custom3#"&amp;$B$8,"Custom4#"&amp;$B$9,"Entity#"&amp;$B106,"Account#"&amp;$W$15)+[2]!HsGetValue("FCC","Scenario#"&amp;$B$2,"Years#"&amp;$B$4,"Period#"&amp;$B$3,"View#"&amp;$B$10,"Consolidation#"&amp;$B$13,"Data Source#"&amp;$B$11,"Intercompany#"&amp;$B$14,"Movement#"&amp;$B$12,"Custom1#"&amp;$B$6,"Custom2#"&amp;$B$7,"Custom3#"&amp;$B$8,"Custom4#"&amp;$B$9,"Entity#"&amp;$B106,"Account#"&amp;$W$16)),2)</f>
        <v>0</v>
      </c>
    </row>
    <row r="107" spans="1:23" s="341" customFormat="1" ht="15" customHeight="1">
      <c r="A107" s="349" t="s">
        <v>420</v>
      </c>
      <c r="B107" s="349" t="s">
        <v>386</v>
      </c>
      <c r="C107" s="349">
        <v>97500</v>
      </c>
      <c r="D107" s="349" t="s">
        <v>167</v>
      </c>
      <c r="E107" s="341" t="s">
        <v>125</v>
      </c>
      <c r="F107" s="342">
        <f t="shared" si="2"/>
        <v>0</v>
      </c>
      <c r="G107" s="343">
        <v>0</v>
      </c>
      <c r="H107" s="343">
        <v>0</v>
      </c>
      <c r="I107" s="343">
        <v>0</v>
      </c>
      <c r="J107" s="343">
        <v>0</v>
      </c>
      <c r="K107" s="343">
        <v>0</v>
      </c>
      <c r="L107" s="343">
        <v>0</v>
      </c>
      <c r="M107" s="343">
        <v>0</v>
      </c>
      <c r="N107" s="343">
        <v>0</v>
      </c>
      <c r="O107" s="343">
        <v>0</v>
      </c>
      <c r="P107" s="343">
        <v>0</v>
      </c>
      <c r="Q107" s="343">
        <v>0</v>
      </c>
      <c r="R107" s="343">
        <v>0</v>
      </c>
      <c r="S107" s="343">
        <v>0</v>
      </c>
      <c r="T107" s="343"/>
      <c r="U107" s="343">
        <v>0</v>
      </c>
      <c r="V107" s="343">
        <v>0</v>
      </c>
      <c r="W107" s="343">
        <v>0</v>
      </c>
    </row>
    <row r="108" spans="1:23" s="41" customFormat="1" ht="15" customHeight="1">
      <c r="A108" s="240" t="s">
        <v>420</v>
      </c>
      <c r="B108" s="240" t="s">
        <v>387</v>
      </c>
      <c r="C108" s="240">
        <v>97600</v>
      </c>
      <c r="D108" s="240" t="s">
        <v>167</v>
      </c>
      <c r="E108" s="41" t="s">
        <v>126</v>
      </c>
      <c r="F108" s="229">
        <f t="shared" si="2"/>
        <v>0</v>
      </c>
      <c r="G108" s="231">
        <f>ROUND(([2]!HsGetValue("FCC","Scenario#"&amp;$B$2,"Years#"&amp;$B$4,"Period#"&amp;$B$3,"View#"&amp;$B$10,"Consolidation#"&amp;$B$13,"Data Source#"&amp;B$11,"Intercompany#"&amp;$B$14,"Movement#"&amp;$B$12,"Custom1#"&amp;$B$6,"Custom2#"&amp;$B$7,"Custom3#"&amp;$B$8,"Custom4#"&amp;$B$9,"Entity#"&amp;$B108,"Account#"&amp;$G$15)+[2]!HsGetValue("FCC","Scenario#"&amp;$B$2,"Years#"&amp;$B$4,"Period#"&amp;$B$3,"View#"&amp;$B$10,"Consolidation#"&amp;$B$13,"Data Source#"&amp;B$11,"Intercompany#"&amp;$B$14,"Movement#"&amp;$B$12,"Custom1#"&amp;$B$6,"Custom2#"&amp;$B$7,"Custom3#"&amp;$B$8,"Custom4#"&amp;$B$9,"Entity#"&amp;$B108,"Account#"&amp;$G$16)),2)</f>
        <v>0</v>
      </c>
      <c r="H108" s="231">
        <f>ROUND(([2]!HsGetValue("FCC","Scenario#"&amp;$B$2,"Years#"&amp;$B$4,"Period#"&amp;$B$3,"View#"&amp;$B$10,"Consolidation#"&amp;$B$13,"Data Source#"&amp;$B$11,"Intercompany#"&amp;$B$14,"Movement#"&amp;$B$12,"Custom1#"&amp;$B$6,"Custom2#"&amp;$B$7,"Custom3#"&amp;$B$8,"Custom4#"&amp;$B$9,"Entity#"&amp;$B108,"Account#"&amp;$H$15)+[2]!HsGetValue("FCC","Scenario#"&amp;$B$2,"Years#"&amp;$B$4,"Period#"&amp;$B$3,"View#"&amp;$B$10,"Consolidation#"&amp;$B$13,"Data Source#"&amp;$B$11,"Intercompany#"&amp;$B$14,"Movement#"&amp;$B$12,"Custom1#"&amp;$B$6,"Custom2#"&amp;$B$7,"Custom3#"&amp;$B$8,"Custom4#"&amp;$B$9,"Entity#"&amp;$B108,"Account#"&amp;$H$16)),2)</f>
        <v>0</v>
      </c>
      <c r="I108" s="133">
        <f>ROUND(([2]!HsGetValue("FCC","Scenario#"&amp;$B$2,"Years#"&amp;$B$4,"Period#"&amp;$B$3,"View#"&amp;$B$10,"Consolidation#"&amp;$B$13,"Data Source#"&amp;$B$11,"Intercompany#"&amp;$B$14,"Movement#"&amp;$B$12,"Custom1#"&amp;$B$6,"Custom2#"&amp;$B$7,"Custom3#"&amp;$B$8,"Custom4#"&amp;$B$9,"Entity#"&amp;$B108,"Account#"&amp;$I$15)+[2]!HsGetValue("FCC","Scenario#"&amp;$B$2,"Years#"&amp;$B$4,"Period#"&amp;$B$3,"View#"&amp;$B$10,"Consolidation#"&amp;$B$13,"Data Source#"&amp;$B$11,"Intercompany#"&amp;$B$14,"Movement#"&amp;$B$12,"Custom1#"&amp;$B$6,"Custom2#"&amp;$B$7,"Custom3#"&amp;$B$8,"Custom4#"&amp;$B$9,"Entity#"&amp;$B108,"Account#"&amp;$I$16)+[2]!HsGetValue("FCC","Scenario#"&amp;$B$2,"Years#"&amp;$B$4,"Period#"&amp;$B$3,"View#"&amp;$B$10,"Consolidation#"&amp;$B$13,"Data Source#"&amp;$B$11,"Intercompany#"&amp;$B$14,"Movement#"&amp;$B$12,"Custom1#"&amp;$B$6,"Custom2#"&amp;$B$7,"Custom3#"&amp;$B$8,"Custom4#"&amp;$B$9,"Entity#"&amp;$B108,"Account#"&amp;$I$17)),2)</f>
        <v>0</v>
      </c>
      <c r="J108" s="234">
        <f>ROUND(([2]!HsGetValue("FCC","Scenario#"&amp;$B$2,"Years#"&amp;$B$4,"Period#"&amp;$B$3,"View#"&amp;$B$10,"Consolidation#"&amp;$B$13,"Data Source#"&amp;$B$11,"Intercompany#"&amp;$B$14,"Movement#"&amp;$B$12,"Custom1#"&amp;$B$6,"Custom2#"&amp;$B$7,"Custom3#"&amp;$B$8,"Custom4#"&amp;$B$9,"Entity#"&amp;$B108,"Account#"&amp;$J$15)+[2]!HsGetValue("FCC","Scenario#"&amp;$B$2,"Years#"&amp;$B$4,"Period#"&amp;$B$3,"View#"&amp;$B$10,"Consolidation#"&amp;$B$13,"Data Source#"&amp;$B$11,"Intercompany#"&amp;$B$14,"Movement#"&amp;$B$12,"Custom1#"&amp;$B$6,"Custom2#"&amp;$B$7,"Custom3#"&amp;$B$8,"Custom4#"&amp;$B$9,"Entity#"&amp;$B108,"Account#"&amp;$J$16)),2)</f>
        <v>0</v>
      </c>
      <c r="K108" s="231">
        <f>ROUND(([2]!HsGetValue("FCC","Scenario#"&amp;$B$2,"Years#"&amp;$B$4,"Period#"&amp;$B$3,"View#"&amp;$B$10,"Consolidation#"&amp;$B$13,"Data Source#"&amp;$B$11,"Intercompany#"&amp;$B$14,"Movement#"&amp;$B$12,"Custom1#"&amp;$B$6,"Custom2#"&amp;$B$7,"Custom3#"&amp;$B$8,"Custom4#"&amp;$B$9,"Entity#"&amp;$B108,"Account#"&amp;$K$15)+[2]!HsGetValue("FCC","Scenario#"&amp;$B$2,"Years#"&amp;$B$4,"Period#"&amp;$B$3,"View#"&amp;$B$10,"Consolidation#"&amp;$B$13,"Data Source#"&amp;$B$11,"Intercompany#"&amp;$B$14,"Movement#"&amp;$B$12,"Custom1#"&amp;$B$6,"Custom2#"&amp;$B$7,"Custom3#"&amp;$B$8,"Custom4#"&amp;$B$9,"Entity#"&amp;$B108,"Account#"&amp;$K$16)+[2]!HsGetValue("FCC","Scenario#"&amp;$B$2,"Years#"&amp;$B$4,"Period#"&amp;$B$3,"View#"&amp;$B$10,"Consolidation#"&amp;$B$13,"Data Source#"&amp;$B$11,"Intercompany#"&amp;$B$14,"Movement#"&amp;$B$12,"Custom1#"&amp;$B$6,"Custom2#"&amp;$B$7,"Custom3#"&amp;$B$8,"Custom4#"&amp;$B$9,"Entity#"&amp;$B108,"Account#"&amp;$K$17)+[2]!HsGetValue("FCC","Scenario#"&amp;$B$2,"Years#"&amp;$B$4,"Period#"&amp;$B$3,"View#"&amp;$B$10,"Consolidation#"&amp;$B$13,"Data Source#"&amp;$B$11,"Intercompany#"&amp;$B$14,"Movement#"&amp;$B$12,"Custom1#"&amp;$B$6,"Custom2#"&amp;$B$7,"Custom3#"&amp;$B$8,"Custom4#"&amp;$B$9,"Entity#"&amp;$B108,"Account#"&amp;$K$18)),2)</f>
        <v>0</v>
      </c>
      <c r="L108" s="231">
        <f>ROUND(([2]!HsGetValue("FCC","Scenario#"&amp;$B$2,"Years#"&amp;$B$4,"Period#"&amp;$B$3,"View#"&amp;$B$10,"Consolidation#"&amp;$B$13,"Data Source#"&amp;$B$11,"Intercompany#"&amp;$B$14,"Movement#"&amp;$B$12,"Custom1#"&amp;$B$6,"Custom2#"&amp;$B$7,"Custom3#"&amp;$B$8,"Custom4#"&amp;$B$9,"Entity#"&amp;$B108,"Account#"&amp;$L$15)+[2]!HsGetValue("FCC","Scenario#"&amp;$B$2,"Years#"&amp;$B$4,"Period#"&amp;$B$3,"View#"&amp;$B$10,"Consolidation#"&amp;$B$13,"Data Source#"&amp;$B$11,"Intercompany#"&amp;$B$14,"Movement#"&amp;$B$12,"Custom1#"&amp;$B$6,"Custom2#"&amp;$B$7,"Custom3#"&amp;$B$8,"Custom4#"&amp;$B$9,"Entity#"&amp;$B108,"Account#"&amp;$L$16)),2)</f>
        <v>0</v>
      </c>
      <c r="M108" s="231">
        <f>ROUND(([2]!HsGetValue("FCC","Scenario#"&amp;$B$2,"Years#"&amp;$B$4,"Period#"&amp;$B$3,"View#"&amp;$B$10,"Consolidation#"&amp;$B$13,"Data Source#"&amp;$B$11,"Intercompany#"&amp;$B$14,"Movement#"&amp;$B$12,"Custom1#"&amp;$B$6,"Custom2#"&amp;$B$7,"Custom3#"&amp;$B$8,"Custom4#"&amp;$B$9,"Entity#"&amp;$B108,"Account#"&amp;$M$15)+[2]!HsGetValue("FCC","Scenario#"&amp;$B$2,"Years#"&amp;$B$4,"Period#"&amp;$B$3,"View#"&amp;$B$10,"Consolidation#"&amp;$B$13,"Data Source#"&amp;$B$11,"Intercompany#"&amp;$B$14,"Movement#"&amp;$B$12,"Custom1#"&amp;$B$6,"Custom2#"&amp;$B$7,"Custom3#"&amp;$B$8,"Custom4#"&amp;$B$9,"Entity#"&amp;$B108,"Account#"&amp;$M$16)+[2]!HsGetValue("FCC","Scenario#"&amp;$B$2,"Years#"&amp;$B$4,"Period#"&amp;$B$3,"View#"&amp;$B$10,"Consolidation#"&amp;$B$13,"Data Source#"&amp;$B$11,"Intercompany#"&amp;$B$14,"Movement#"&amp;$B$12,"Custom1#"&amp;$B$6,"Custom2#"&amp;$B$7,"Custom3#"&amp;$B$8,"Custom4#"&amp;$B$9,"Entity#"&amp;$B108,"Account#"&amp;$M$17)),2)</f>
        <v>0</v>
      </c>
      <c r="N108" s="231">
        <f>ROUND(([2]!HsGetValue("FCC","Scenario#"&amp;$B$2,"Years#"&amp;$B$4,"Period#"&amp;$B$3,"View#"&amp;$B$10,"Consolidation#"&amp;$B$13,"Data Source#"&amp;$B$11,"Intercompany#"&amp;$B$14,"Movement#"&amp;$B$12,"Custom1#"&amp;$B$6,"Custom2#"&amp;$B$7,"Custom3#"&amp;$B$8,"Custom4#"&amp;$B$9,"Entity#"&amp;$B108,"Account#"&amp;$N$15)+[2]!HsGetValue("FCC","Scenario#"&amp;$B$2,"Years#"&amp;$B$4,"Period#"&amp;$B$3,"View#"&amp;$B$10,"Consolidation#"&amp;$B$13,"Data Source#"&amp;$B$11,"Intercompany#"&amp;$B$14,"Movement#"&amp;$B$12,"Custom1#"&amp;$B$6,"Custom2#"&amp;$B$7,"Custom3#"&amp;$B$8,"Custom4#"&amp;$B$9,"Entity#"&amp;$B108,"Account#"&amp;$N$16)),2)</f>
        <v>0</v>
      </c>
      <c r="O108" s="231">
        <f>ROUND(([2]!HsGetValue("FCC","Scenario#"&amp;$B$2,"Years#"&amp;$B$4,"Period#"&amp;$B$3,"View#"&amp;$B$10,"Consolidation#"&amp;$B$13,"Data Source#"&amp;$B$11,"Intercompany#"&amp;$B$14,"Movement#"&amp;$B$12,"Custom1#"&amp;$B$6,"Custom2#"&amp;$B$7,"Custom3#"&amp;$B$8,"Custom4#"&amp;$B$9,"Entity#"&amp;$B108,"Account#"&amp;$O$15)+[2]!HsGetValue("FCC","Scenario#"&amp;$B$2,"Years#"&amp;$B$4,"Period#"&amp;$B$3,"View#"&amp;$B$10,"Consolidation#"&amp;$B$13,"Data Source#"&amp;$B$11,"Intercompany#"&amp;$B$14,"Movement#"&amp;$B$12,"Custom1#"&amp;$B$6,"Custom2#"&amp;$B$7,"Custom3#"&amp;$B$8,"Custom4#"&amp;$B$9,"Entity#"&amp;$B108,"Account#"&amp;$O$16)),2)</f>
        <v>0</v>
      </c>
      <c r="P108" s="231">
        <f>ROUND(([2]!HsGetValue("FCC","Scenario#"&amp;$B$2,"Years#"&amp;$B$4,"Period#"&amp;$B$3,"View#"&amp;$B$10,"Consolidation#"&amp;$B$13,"Data Source#"&amp;$B$11,"Intercompany#"&amp;$B$14,"Movement#"&amp;$B$12,"Custom1#"&amp;$B$6,"Custom2#"&amp;$B$7,"Custom3#"&amp;$B$8,"Custom4#"&amp;$B$9,"Entity#"&amp;$B108,"Account#"&amp;$P$15)+[2]!HsGetValue("FCC","Scenario#"&amp;$B$2,"Years#"&amp;$B$4,"Period#"&amp;$B$3,"View#"&amp;$B$10,"Consolidation#"&amp;$B$13,"Data Source#"&amp;$B$11,"Intercompany#"&amp;$B$14,"Movement#"&amp;$B$12,"Custom1#"&amp;$B$6,"Custom2#"&amp;$B$7,"Custom3#"&amp;$B$8,"Custom4#"&amp;$B$9,"Entity#"&amp;$B108,"Account#"&amp;$P$16)),2)</f>
        <v>0</v>
      </c>
      <c r="Q108" s="133">
        <f>ROUND(([2]!HsGetValue("FCC","Scenario#"&amp;$B$2,"Years#"&amp;$B$4,"Period#"&amp;$B$3,"View#"&amp;$B$10,"Consolidation#"&amp;$B$13,"Data Source#"&amp;$B$11,"Intercompany#"&amp;$B$14,"Movement#"&amp;$B$12,"Custom1#"&amp;$B$6,"Custom2#"&amp;$B$7,"Custom3#"&amp;$B$8,"Custom4#"&amp;$B$9,"Entity#"&amp;$B108,"Account#"&amp;$Q$15)),2)</f>
        <v>0</v>
      </c>
      <c r="R108" s="231">
        <f>ROUND(([2]!HsGetValue("FCC","Scenario#"&amp;$B$2,"Years#"&amp;$B$4,"Period#"&amp;$B$3,"View#"&amp;$B$10,"Consolidation#"&amp;$B$13,"Data Source#"&amp;$B$11,"Intercompany#"&amp;$B$14,"Movement#"&amp;$B$12,"Custom1#"&amp;$B$6,"Custom2#"&amp;$B$7,"Custom3#"&amp;$B$8,"Custom4#"&amp;$B$9,"Entity#"&amp;$B108,"Account#"&amp;$R$15)),2)</f>
        <v>0</v>
      </c>
      <c r="S108" s="231">
        <f>ROUND(([2]!HsGetValue("FCC","Scenario#"&amp;$B$2,"Years#"&amp;$B$4,"Period#"&amp;$B$3,"View#"&amp;$B$10,"Consolidation#"&amp;$B$13,"Data Source#"&amp;$B$11,"Intercompany#"&amp;$B$14,"Movement#"&amp;$B$12,"Custom1#"&amp;$B$6,"Custom2#"&amp;$B$7,"Custom3#"&amp;$B$8,"Custom4#"&amp;$B$9,"Entity#"&amp;$B108,"Account#"&amp;$S$15)),2)</f>
        <v>0</v>
      </c>
      <c r="T108" s="231"/>
      <c r="U108" s="133">
        <f>ROUND(([2]!HsGetValue("FCC","Scenario#"&amp;$B$2,"Years#"&amp;$B$4,"Period#"&amp;$B$3,"View#"&amp;$B$10,"Consolidation#"&amp;$B$13,"Data Source#"&amp;$B$11,"Intercompany#"&amp;$B$14,"Movement#"&amp;$B$12,"Custom1#"&amp;$B$6,"Custom2#"&amp;$B$7,"Custom3#"&amp;$B$8,"Custom4#"&amp;$B$9,"Entity#"&amp;$B108,"Account#"&amp;$U$15)),2)</f>
        <v>0</v>
      </c>
      <c r="V108" s="231">
        <f>ROUND(([2]!HsGetValue("FCC","Scenario#"&amp;$B$2,"Years#"&amp;$B$4,"Period#"&amp;$B$3,"View#"&amp;$B$10,"Consolidation#"&amp;$B$13,"Data Source#"&amp;$B$11,"Intercompany#"&amp;$B$14,"Movement#"&amp;$B$12,"Custom1#"&amp;$B$6,"Custom2#"&amp;$B$7,"Custom3#"&amp;$B$8,"Custom4#"&amp;$B$9,"Entity#"&amp;$B108,"Account#"&amp;$V$15)),2)</f>
        <v>0</v>
      </c>
      <c r="W108" s="231">
        <f>ROUND(([2]!HsGetValue("FCC","Scenario#"&amp;$B$2,"Years#"&amp;$B$4,"Period#"&amp;$B$3,"View#"&amp;$B$10,"Consolidation#"&amp;$B$13,"Data Source#"&amp;$B$11,"Intercompany#"&amp;$B$14,"Movement#"&amp;$B$12,"Custom1#"&amp;$B$6,"Custom2#"&amp;$B$7,"Custom3#"&amp;$B$8,"Custom4#"&amp;$B$9,"Entity#"&amp;$B108,"Account#"&amp;$W$15)+[2]!HsGetValue("FCC","Scenario#"&amp;$B$2,"Years#"&amp;$B$4,"Period#"&amp;$B$3,"View#"&amp;$B$10,"Consolidation#"&amp;$B$13,"Data Source#"&amp;$B$11,"Intercompany#"&amp;$B$14,"Movement#"&amp;$B$12,"Custom1#"&amp;$B$6,"Custom2#"&amp;$B$7,"Custom3#"&amp;$B$8,"Custom4#"&amp;$B$9,"Entity#"&amp;$B108,"Account#"&amp;$W$16)),2)</f>
        <v>0</v>
      </c>
    </row>
    <row r="109" spans="1:23" s="41" customFormat="1" ht="15" customHeight="1">
      <c r="A109" s="240" t="s">
        <v>420</v>
      </c>
      <c r="B109" s="240" t="s">
        <v>388</v>
      </c>
      <c r="C109" s="240">
        <v>97700</v>
      </c>
      <c r="D109" s="240" t="s">
        <v>167</v>
      </c>
      <c r="E109" s="41" t="s">
        <v>127</v>
      </c>
      <c r="F109" s="229">
        <f t="shared" si="2"/>
        <v>1076195</v>
      </c>
      <c r="G109" s="231">
        <f>ROUND(([2]!HsGetValue("FCC","Scenario#"&amp;$B$2,"Years#"&amp;$B$4,"Period#"&amp;$B$3,"View#"&amp;$B$10,"Consolidation#"&amp;$B$13,"Data Source#"&amp;B$11,"Intercompany#"&amp;$B$14,"Movement#"&amp;$B$12,"Custom1#"&amp;$B$6,"Custom2#"&amp;$B$7,"Custom3#"&amp;$B$8,"Custom4#"&amp;$B$9,"Entity#"&amp;$B109,"Account#"&amp;$G$15)+[2]!HsGetValue("FCC","Scenario#"&amp;$B$2,"Years#"&amp;$B$4,"Period#"&amp;$B$3,"View#"&amp;$B$10,"Consolidation#"&amp;$B$13,"Data Source#"&amp;B$11,"Intercompany#"&amp;$B$14,"Movement#"&amp;$B$12,"Custom1#"&amp;$B$6,"Custom2#"&amp;$B$7,"Custom3#"&amp;$B$8,"Custom4#"&amp;$B$9,"Entity#"&amp;$B109,"Account#"&amp;$G$16)),2)</f>
        <v>1076195</v>
      </c>
      <c r="H109" s="231">
        <f>ROUND(([2]!HsGetValue("FCC","Scenario#"&amp;$B$2,"Years#"&amp;$B$4,"Period#"&amp;$B$3,"View#"&amp;$B$10,"Consolidation#"&amp;$B$13,"Data Source#"&amp;$B$11,"Intercompany#"&amp;$B$14,"Movement#"&amp;$B$12,"Custom1#"&amp;$B$6,"Custom2#"&amp;$B$7,"Custom3#"&amp;$B$8,"Custom4#"&amp;$B$9,"Entity#"&amp;$B109,"Account#"&amp;$H$15)+[2]!HsGetValue("FCC","Scenario#"&amp;$B$2,"Years#"&amp;$B$4,"Period#"&amp;$B$3,"View#"&amp;$B$10,"Consolidation#"&amp;$B$13,"Data Source#"&amp;$B$11,"Intercompany#"&amp;$B$14,"Movement#"&amp;$B$12,"Custom1#"&amp;$B$6,"Custom2#"&amp;$B$7,"Custom3#"&amp;$B$8,"Custom4#"&amp;$B$9,"Entity#"&amp;$B109,"Account#"&amp;$H$16)),2)</f>
        <v>1076195</v>
      </c>
      <c r="I109" s="133">
        <f>ROUND(([2]!HsGetValue("FCC","Scenario#"&amp;$B$2,"Years#"&amp;$B$4,"Period#"&amp;$B$3,"View#"&amp;$B$10,"Consolidation#"&amp;$B$13,"Data Source#"&amp;$B$11,"Intercompany#"&amp;$B$14,"Movement#"&amp;$B$12,"Custom1#"&amp;$B$6,"Custom2#"&amp;$B$7,"Custom3#"&amp;$B$8,"Custom4#"&amp;$B$9,"Entity#"&amp;$B109,"Account#"&amp;$I$15)+[2]!HsGetValue("FCC","Scenario#"&amp;$B$2,"Years#"&amp;$B$4,"Period#"&amp;$B$3,"View#"&amp;$B$10,"Consolidation#"&amp;$B$13,"Data Source#"&amp;$B$11,"Intercompany#"&amp;$B$14,"Movement#"&amp;$B$12,"Custom1#"&amp;$B$6,"Custom2#"&amp;$B$7,"Custom3#"&amp;$B$8,"Custom4#"&amp;$B$9,"Entity#"&amp;$B109,"Account#"&amp;$I$16)+[2]!HsGetValue("FCC","Scenario#"&amp;$B$2,"Years#"&amp;$B$4,"Period#"&amp;$B$3,"View#"&amp;$B$10,"Consolidation#"&amp;$B$13,"Data Source#"&amp;$B$11,"Intercompany#"&amp;$B$14,"Movement#"&amp;$B$12,"Custom1#"&amp;$B$6,"Custom2#"&amp;$B$7,"Custom3#"&amp;$B$8,"Custom4#"&amp;$B$9,"Entity#"&amp;$B109,"Account#"&amp;$I$17)),2)</f>
        <v>0</v>
      </c>
      <c r="J109" s="234">
        <f>ROUND(([2]!HsGetValue("FCC","Scenario#"&amp;$B$2,"Years#"&amp;$B$4,"Period#"&amp;$B$3,"View#"&amp;$B$10,"Consolidation#"&amp;$B$13,"Data Source#"&amp;$B$11,"Intercompany#"&amp;$B$14,"Movement#"&amp;$B$12,"Custom1#"&amp;$B$6,"Custom2#"&amp;$B$7,"Custom3#"&amp;$B$8,"Custom4#"&amp;$B$9,"Entity#"&amp;$B109,"Account#"&amp;$J$15)+[2]!HsGetValue("FCC","Scenario#"&amp;$B$2,"Years#"&amp;$B$4,"Period#"&amp;$B$3,"View#"&amp;$B$10,"Consolidation#"&amp;$B$13,"Data Source#"&amp;$B$11,"Intercompany#"&amp;$B$14,"Movement#"&amp;$B$12,"Custom1#"&amp;$B$6,"Custom2#"&amp;$B$7,"Custom3#"&amp;$B$8,"Custom4#"&amp;$B$9,"Entity#"&amp;$B109,"Account#"&amp;$J$16)),2)</f>
        <v>0</v>
      </c>
      <c r="K109" s="231">
        <f>ROUND(([2]!HsGetValue("FCC","Scenario#"&amp;$B$2,"Years#"&amp;$B$4,"Period#"&amp;$B$3,"View#"&amp;$B$10,"Consolidation#"&amp;$B$13,"Data Source#"&amp;$B$11,"Intercompany#"&amp;$B$14,"Movement#"&amp;$B$12,"Custom1#"&amp;$B$6,"Custom2#"&amp;$B$7,"Custom3#"&amp;$B$8,"Custom4#"&amp;$B$9,"Entity#"&amp;$B109,"Account#"&amp;$K$15)+[2]!HsGetValue("FCC","Scenario#"&amp;$B$2,"Years#"&amp;$B$4,"Period#"&amp;$B$3,"View#"&amp;$B$10,"Consolidation#"&amp;$B$13,"Data Source#"&amp;$B$11,"Intercompany#"&amp;$B$14,"Movement#"&amp;$B$12,"Custom1#"&amp;$B$6,"Custom2#"&amp;$B$7,"Custom3#"&amp;$B$8,"Custom4#"&amp;$B$9,"Entity#"&amp;$B109,"Account#"&amp;$K$16)+[2]!HsGetValue("FCC","Scenario#"&amp;$B$2,"Years#"&amp;$B$4,"Period#"&amp;$B$3,"View#"&amp;$B$10,"Consolidation#"&amp;$B$13,"Data Source#"&amp;$B$11,"Intercompany#"&amp;$B$14,"Movement#"&amp;$B$12,"Custom1#"&amp;$B$6,"Custom2#"&amp;$B$7,"Custom3#"&amp;$B$8,"Custom4#"&amp;$B$9,"Entity#"&amp;$B109,"Account#"&amp;$K$17)+[2]!HsGetValue("FCC","Scenario#"&amp;$B$2,"Years#"&amp;$B$4,"Period#"&amp;$B$3,"View#"&amp;$B$10,"Consolidation#"&amp;$B$13,"Data Source#"&amp;$B$11,"Intercompany#"&amp;$B$14,"Movement#"&amp;$B$12,"Custom1#"&amp;$B$6,"Custom2#"&amp;$B$7,"Custom3#"&amp;$B$8,"Custom4#"&amp;$B$9,"Entity#"&amp;$B109,"Account#"&amp;$K$18)),2)</f>
        <v>0</v>
      </c>
      <c r="L109" s="231">
        <f>ROUND(([2]!HsGetValue("FCC","Scenario#"&amp;$B$2,"Years#"&amp;$B$4,"Period#"&amp;$B$3,"View#"&amp;$B$10,"Consolidation#"&amp;$B$13,"Data Source#"&amp;$B$11,"Intercompany#"&amp;$B$14,"Movement#"&amp;$B$12,"Custom1#"&amp;$B$6,"Custom2#"&amp;$B$7,"Custom3#"&amp;$B$8,"Custom4#"&amp;$B$9,"Entity#"&amp;$B109,"Account#"&amp;$L$15)+[2]!HsGetValue("FCC","Scenario#"&amp;$B$2,"Years#"&amp;$B$4,"Period#"&amp;$B$3,"View#"&amp;$B$10,"Consolidation#"&amp;$B$13,"Data Source#"&amp;$B$11,"Intercompany#"&amp;$B$14,"Movement#"&amp;$B$12,"Custom1#"&amp;$B$6,"Custom2#"&amp;$B$7,"Custom3#"&amp;$B$8,"Custom4#"&amp;$B$9,"Entity#"&amp;$B109,"Account#"&amp;$L$16)),2)</f>
        <v>0</v>
      </c>
      <c r="M109" s="231">
        <f>ROUND(([2]!HsGetValue("FCC","Scenario#"&amp;$B$2,"Years#"&amp;$B$4,"Period#"&amp;$B$3,"View#"&amp;$B$10,"Consolidation#"&amp;$B$13,"Data Source#"&amp;$B$11,"Intercompany#"&amp;$B$14,"Movement#"&amp;$B$12,"Custom1#"&amp;$B$6,"Custom2#"&amp;$B$7,"Custom3#"&amp;$B$8,"Custom4#"&amp;$B$9,"Entity#"&amp;$B109,"Account#"&amp;$M$15)+[2]!HsGetValue("FCC","Scenario#"&amp;$B$2,"Years#"&amp;$B$4,"Period#"&amp;$B$3,"View#"&amp;$B$10,"Consolidation#"&amp;$B$13,"Data Source#"&amp;$B$11,"Intercompany#"&amp;$B$14,"Movement#"&amp;$B$12,"Custom1#"&amp;$B$6,"Custom2#"&amp;$B$7,"Custom3#"&amp;$B$8,"Custom4#"&amp;$B$9,"Entity#"&amp;$B109,"Account#"&amp;$M$16)+[2]!HsGetValue("FCC","Scenario#"&amp;$B$2,"Years#"&amp;$B$4,"Period#"&amp;$B$3,"View#"&amp;$B$10,"Consolidation#"&amp;$B$13,"Data Source#"&amp;$B$11,"Intercompany#"&amp;$B$14,"Movement#"&amp;$B$12,"Custom1#"&amp;$B$6,"Custom2#"&amp;$B$7,"Custom3#"&amp;$B$8,"Custom4#"&amp;$B$9,"Entity#"&amp;$B109,"Account#"&amp;$M$17)),2)</f>
        <v>0</v>
      </c>
      <c r="N109" s="231">
        <f>ROUND(([2]!HsGetValue("FCC","Scenario#"&amp;$B$2,"Years#"&amp;$B$4,"Period#"&amp;$B$3,"View#"&amp;$B$10,"Consolidation#"&amp;$B$13,"Data Source#"&amp;$B$11,"Intercompany#"&amp;$B$14,"Movement#"&amp;$B$12,"Custom1#"&amp;$B$6,"Custom2#"&amp;$B$7,"Custom3#"&amp;$B$8,"Custom4#"&amp;$B$9,"Entity#"&amp;$B109,"Account#"&amp;$N$15)+[2]!HsGetValue("FCC","Scenario#"&amp;$B$2,"Years#"&amp;$B$4,"Period#"&amp;$B$3,"View#"&amp;$B$10,"Consolidation#"&amp;$B$13,"Data Source#"&amp;$B$11,"Intercompany#"&amp;$B$14,"Movement#"&amp;$B$12,"Custom1#"&amp;$B$6,"Custom2#"&amp;$B$7,"Custom3#"&amp;$B$8,"Custom4#"&amp;$B$9,"Entity#"&amp;$B109,"Account#"&amp;$N$16)),2)</f>
        <v>0</v>
      </c>
      <c r="O109" s="231">
        <f>ROUND(([2]!HsGetValue("FCC","Scenario#"&amp;$B$2,"Years#"&amp;$B$4,"Period#"&amp;$B$3,"View#"&amp;$B$10,"Consolidation#"&amp;$B$13,"Data Source#"&amp;$B$11,"Intercompany#"&amp;$B$14,"Movement#"&amp;$B$12,"Custom1#"&amp;$B$6,"Custom2#"&amp;$B$7,"Custom3#"&amp;$B$8,"Custom4#"&amp;$B$9,"Entity#"&amp;$B109,"Account#"&amp;$O$15)+[2]!HsGetValue("FCC","Scenario#"&amp;$B$2,"Years#"&amp;$B$4,"Period#"&amp;$B$3,"View#"&amp;$B$10,"Consolidation#"&amp;$B$13,"Data Source#"&amp;$B$11,"Intercompany#"&amp;$B$14,"Movement#"&amp;$B$12,"Custom1#"&amp;$B$6,"Custom2#"&amp;$B$7,"Custom3#"&amp;$B$8,"Custom4#"&amp;$B$9,"Entity#"&amp;$B109,"Account#"&amp;$O$16)),2)</f>
        <v>0</v>
      </c>
      <c r="P109" s="231">
        <f>ROUND(([2]!HsGetValue("FCC","Scenario#"&amp;$B$2,"Years#"&amp;$B$4,"Period#"&amp;$B$3,"View#"&amp;$B$10,"Consolidation#"&amp;$B$13,"Data Source#"&amp;$B$11,"Intercompany#"&amp;$B$14,"Movement#"&amp;$B$12,"Custom1#"&amp;$B$6,"Custom2#"&amp;$B$7,"Custom3#"&amp;$B$8,"Custom4#"&amp;$B$9,"Entity#"&amp;$B109,"Account#"&amp;$P$15)+[2]!HsGetValue("FCC","Scenario#"&amp;$B$2,"Years#"&amp;$B$4,"Period#"&amp;$B$3,"View#"&amp;$B$10,"Consolidation#"&amp;$B$13,"Data Source#"&amp;$B$11,"Intercompany#"&amp;$B$14,"Movement#"&amp;$B$12,"Custom1#"&amp;$B$6,"Custom2#"&amp;$B$7,"Custom3#"&amp;$B$8,"Custom4#"&amp;$B$9,"Entity#"&amp;$B109,"Account#"&amp;$P$16)),2)</f>
        <v>0</v>
      </c>
      <c r="Q109" s="133">
        <f>ROUND(([2]!HsGetValue("FCC","Scenario#"&amp;$B$2,"Years#"&amp;$B$4,"Period#"&amp;$B$3,"View#"&amp;$B$10,"Consolidation#"&amp;$B$13,"Data Source#"&amp;$B$11,"Intercompany#"&amp;$B$14,"Movement#"&amp;$B$12,"Custom1#"&amp;$B$6,"Custom2#"&amp;$B$7,"Custom3#"&amp;$B$8,"Custom4#"&amp;$B$9,"Entity#"&amp;$B109,"Account#"&amp;$Q$15)),2)</f>
        <v>0</v>
      </c>
      <c r="R109" s="231">
        <f>ROUND(([2]!HsGetValue("FCC","Scenario#"&amp;$B$2,"Years#"&amp;$B$4,"Period#"&amp;$B$3,"View#"&amp;$B$10,"Consolidation#"&amp;$B$13,"Data Source#"&amp;$B$11,"Intercompany#"&amp;$B$14,"Movement#"&amp;$B$12,"Custom1#"&amp;$B$6,"Custom2#"&amp;$B$7,"Custom3#"&amp;$B$8,"Custom4#"&amp;$B$9,"Entity#"&amp;$B109,"Account#"&amp;$R$15)),2)</f>
        <v>0</v>
      </c>
      <c r="S109" s="231">
        <f>ROUND(([2]!HsGetValue("FCC","Scenario#"&amp;$B$2,"Years#"&amp;$B$4,"Period#"&amp;$B$3,"View#"&amp;$B$10,"Consolidation#"&amp;$B$13,"Data Source#"&amp;$B$11,"Intercompany#"&amp;$B$14,"Movement#"&amp;$B$12,"Custom1#"&amp;$B$6,"Custom2#"&amp;$B$7,"Custom3#"&amp;$B$8,"Custom4#"&amp;$B$9,"Entity#"&amp;$B109,"Account#"&amp;$S$15)),2)</f>
        <v>11355167</v>
      </c>
      <c r="T109" s="231"/>
      <c r="U109" s="133">
        <f>ROUND(([2]!HsGetValue("FCC","Scenario#"&amp;$B$2,"Years#"&amp;$B$4,"Period#"&amp;$B$3,"View#"&amp;$B$10,"Consolidation#"&amp;$B$13,"Data Source#"&amp;$B$11,"Intercompany#"&amp;$B$14,"Movement#"&amp;$B$12,"Custom1#"&amp;$B$6,"Custom2#"&amp;$B$7,"Custom3#"&amp;$B$8,"Custom4#"&amp;$B$9,"Entity#"&amp;$B109,"Account#"&amp;$U$15)),2)</f>
        <v>0</v>
      </c>
      <c r="V109" s="231">
        <f>ROUND(([2]!HsGetValue("FCC","Scenario#"&amp;$B$2,"Years#"&amp;$B$4,"Period#"&amp;$B$3,"View#"&amp;$B$10,"Consolidation#"&amp;$B$13,"Data Source#"&amp;$B$11,"Intercompany#"&amp;$B$14,"Movement#"&amp;$B$12,"Custom1#"&amp;$B$6,"Custom2#"&amp;$B$7,"Custom3#"&amp;$B$8,"Custom4#"&amp;$B$9,"Entity#"&amp;$B109,"Account#"&amp;$V$15)),2)</f>
        <v>0</v>
      </c>
      <c r="W109" s="231">
        <f>ROUND(([2]!HsGetValue("FCC","Scenario#"&amp;$B$2,"Years#"&amp;$B$4,"Period#"&amp;$B$3,"View#"&amp;$B$10,"Consolidation#"&amp;$B$13,"Data Source#"&amp;$B$11,"Intercompany#"&amp;$B$14,"Movement#"&amp;$B$12,"Custom1#"&amp;$B$6,"Custom2#"&amp;$B$7,"Custom3#"&amp;$B$8,"Custom4#"&amp;$B$9,"Entity#"&amp;$B109,"Account#"&amp;$W$15)+[2]!HsGetValue("FCC","Scenario#"&amp;$B$2,"Years#"&amp;$B$4,"Period#"&amp;$B$3,"View#"&amp;$B$10,"Consolidation#"&amp;$B$13,"Data Source#"&amp;$B$11,"Intercompany#"&amp;$B$14,"Movement#"&amp;$B$12,"Custom1#"&amp;$B$6,"Custom2#"&amp;$B$7,"Custom3#"&amp;$B$8,"Custom4#"&amp;$B$9,"Entity#"&amp;$B109,"Account#"&amp;$W$16)),2)</f>
        <v>0</v>
      </c>
    </row>
    <row r="110" spans="1:23" s="41" customFormat="1" ht="15" customHeight="1">
      <c r="A110" s="240" t="s">
        <v>420</v>
      </c>
      <c r="B110" s="240" t="s">
        <v>390</v>
      </c>
      <c r="C110" s="240">
        <v>98100</v>
      </c>
      <c r="D110" s="240" t="s">
        <v>167</v>
      </c>
      <c r="E110" s="41" t="s">
        <v>129</v>
      </c>
      <c r="F110" s="229">
        <f t="shared" si="2"/>
        <v>0</v>
      </c>
      <c r="G110" s="231">
        <f>ROUND(([2]!HsGetValue("FCC","Scenario#"&amp;$B$2,"Years#"&amp;$B$4,"Period#"&amp;$B$3,"View#"&amp;$B$10,"Consolidation#"&amp;$B$13,"Data Source#"&amp;B$11,"Intercompany#"&amp;$B$14,"Movement#"&amp;$B$12,"Custom1#"&amp;$B$6,"Custom2#"&amp;$B$7,"Custom3#"&amp;$B$8,"Custom4#"&amp;$B$9,"Entity#"&amp;$B110,"Account#"&amp;$G$15)+[2]!HsGetValue("FCC","Scenario#"&amp;$B$2,"Years#"&amp;$B$4,"Period#"&amp;$B$3,"View#"&amp;$B$10,"Consolidation#"&amp;$B$13,"Data Source#"&amp;B$11,"Intercompany#"&amp;$B$14,"Movement#"&amp;$B$12,"Custom1#"&amp;$B$6,"Custom2#"&amp;$B$7,"Custom3#"&amp;$B$8,"Custom4#"&amp;$B$9,"Entity#"&amp;$B110,"Account#"&amp;$G$16)),2)</f>
        <v>0</v>
      </c>
      <c r="H110" s="231">
        <f>ROUND(([2]!HsGetValue("FCC","Scenario#"&amp;$B$2,"Years#"&amp;$B$4,"Period#"&amp;$B$3,"View#"&amp;$B$10,"Consolidation#"&amp;$B$13,"Data Source#"&amp;$B$11,"Intercompany#"&amp;$B$14,"Movement#"&amp;$B$12,"Custom1#"&amp;$B$6,"Custom2#"&amp;$B$7,"Custom3#"&amp;$B$8,"Custom4#"&amp;$B$9,"Entity#"&amp;$B110,"Account#"&amp;$H$15)+[2]!HsGetValue("FCC","Scenario#"&amp;$B$2,"Years#"&amp;$B$4,"Period#"&amp;$B$3,"View#"&amp;$B$10,"Consolidation#"&amp;$B$13,"Data Source#"&amp;$B$11,"Intercompany#"&amp;$B$14,"Movement#"&amp;$B$12,"Custom1#"&amp;$B$6,"Custom2#"&amp;$B$7,"Custom3#"&amp;$B$8,"Custom4#"&amp;$B$9,"Entity#"&amp;$B110,"Account#"&amp;$H$16)),2)</f>
        <v>0</v>
      </c>
      <c r="I110" s="133">
        <f>ROUND(([2]!HsGetValue("FCC","Scenario#"&amp;$B$2,"Years#"&amp;$B$4,"Period#"&amp;$B$3,"View#"&amp;$B$10,"Consolidation#"&amp;$B$13,"Data Source#"&amp;$B$11,"Intercompany#"&amp;$B$14,"Movement#"&amp;$B$12,"Custom1#"&amp;$B$6,"Custom2#"&amp;$B$7,"Custom3#"&amp;$B$8,"Custom4#"&amp;$B$9,"Entity#"&amp;$B110,"Account#"&amp;$I$15)+[2]!HsGetValue("FCC","Scenario#"&amp;$B$2,"Years#"&amp;$B$4,"Period#"&amp;$B$3,"View#"&amp;$B$10,"Consolidation#"&amp;$B$13,"Data Source#"&amp;$B$11,"Intercompany#"&amp;$B$14,"Movement#"&amp;$B$12,"Custom1#"&amp;$B$6,"Custom2#"&amp;$B$7,"Custom3#"&amp;$B$8,"Custom4#"&amp;$B$9,"Entity#"&amp;$B110,"Account#"&amp;$I$16)+[2]!HsGetValue("FCC","Scenario#"&amp;$B$2,"Years#"&amp;$B$4,"Period#"&amp;$B$3,"View#"&amp;$B$10,"Consolidation#"&amp;$B$13,"Data Source#"&amp;$B$11,"Intercompany#"&amp;$B$14,"Movement#"&amp;$B$12,"Custom1#"&amp;$B$6,"Custom2#"&amp;$B$7,"Custom3#"&amp;$B$8,"Custom4#"&amp;$B$9,"Entity#"&amp;$B110,"Account#"&amp;$I$17)),2)</f>
        <v>0</v>
      </c>
      <c r="J110" s="234">
        <f>ROUND(([2]!HsGetValue("FCC","Scenario#"&amp;$B$2,"Years#"&amp;$B$4,"Period#"&amp;$B$3,"View#"&amp;$B$10,"Consolidation#"&amp;$B$13,"Data Source#"&amp;$B$11,"Intercompany#"&amp;$B$14,"Movement#"&amp;$B$12,"Custom1#"&amp;$B$6,"Custom2#"&amp;$B$7,"Custom3#"&amp;$B$8,"Custom4#"&amp;$B$9,"Entity#"&amp;$B110,"Account#"&amp;$J$15)+[2]!HsGetValue("FCC","Scenario#"&amp;$B$2,"Years#"&amp;$B$4,"Period#"&amp;$B$3,"View#"&amp;$B$10,"Consolidation#"&amp;$B$13,"Data Source#"&amp;$B$11,"Intercompany#"&amp;$B$14,"Movement#"&amp;$B$12,"Custom1#"&amp;$B$6,"Custom2#"&amp;$B$7,"Custom3#"&amp;$B$8,"Custom4#"&amp;$B$9,"Entity#"&amp;$B110,"Account#"&amp;$J$16)),2)</f>
        <v>0</v>
      </c>
      <c r="K110" s="231">
        <f>ROUND(([2]!HsGetValue("FCC","Scenario#"&amp;$B$2,"Years#"&amp;$B$4,"Period#"&amp;$B$3,"View#"&amp;$B$10,"Consolidation#"&amp;$B$13,"Data Source#"&amp;$B$11,"Intercompany#"&amp;$B$14,"Movement#"&amp;$B$12,"Custom1#"&amp;$B$6,"Custom2#"&amp;$B$7,"Custom3#"&amp;$B$8,"Custom4#"&amp;$B$9,"Entity#"&amp;$B110,"Account#"&amp;$K$15)+[2]!HsGetValue("FCC","Scenario#"&amp;$B$2,"Years#"&amp;$B$4,"Period#"&amp;$B$3,"View#"&amp;$B$10,"Consolidation#"&amp;$B$13,"Data Source#"&amp;$B$11,"Intercompany#"&amp;$B$14,"Movement#"&amp;$B$12,"Custom1#"&amp;$B$6,"Custom2#"&amp;$B$7,"Custom3#"&amp;$B$8,"Custom4#"&amp;$B$9,"Entity#"&amp;$B110,"Account#"&amp;$K$16)+[2]!HsGetValue("FCC","Scenario#"&amp;$B$2,"Years#"&amp;$B$4,"Period#"&amp;$B$3,"View#"&amp;$B$10,"Consolidation#"&amp;$B$13,"Data Source#"&amp;$B$11,"Intercompany#"&amp;$B$14,"Movement#"&amp;$B$12,"Custom1#"&amp;$B$6,"Custom2#"&amp;$B$7,"Custom3#"&amp;$B$8,"Custom4#"&amp;$B$9,"Entity#"&amp;$B110,"Account#"&amp;$K$17)+[2]!HsGetValue("FCC","Scenario#"&amp;$B$2,"Years#"&amp;$B$4,"Period#"&amp;$B$3,"View#"&amp;$B$10,"Consolidation#"&amp;$B$13,"Data Source#"&amp;$B$11,"Intercompany#"&amp;$B$14,"Movement#"&amp;$B$12,"Custom1#"&amp;$B$6,"Custom2#"&amp;$B$7,"Custom3#"&amp;$B$8,"Custom4#"&amp;$B$9,"Entity#"&amp;$B110,"Account#"&amp;$K$18)),2)</f>
        <v>0</v>
      </c>
      <c r="L110" s="231">
        <f>ROUND(([2]!HsGetValue("FCC","Scenario#"&amp;$B$2,"Years#"&amp;$B$4,"Period#"&amp;$B$3,"View#"&amp;$B$10,"Consolidation#"&amp;$B$13,"Data Source#"&amp;$B$11,"Intercompany#"&amp;$B$14,"Movement#"&amp;$B$12,"Custom1#"&amp;$B$6,"Custom2#"&amp;$B$7,"Custom3#"&amp;$B$8,"Custom4#"&amp;$B$9,"Entity#"&amp;$B110,"Account#"&amp;$L$15)+[2]!HsGetValue("FCC","Scenario#"&amp;$B$2,"Years#"&amp;$B$4,"Period#"&amp;$B$3,"View#"&amp;$B$10,"Consolidation#"&amp;$B$13,"Data Source#"&amp;$B$11,"Intercompany#"&amp;$B$14,"Movement#"&amp;$B$12,"Custom1#"&amp;$B$6,"Custom2#"&amp;$B$7,"Custom3#"&amp;$B$8,"Custom4#"&amp;$B$9,"Entity#"&amp;$B110,"Account#"&amp;$L$16)),2)</f>
        <v>0</v>
      </c>
      <c r="M110" s="231">
        <f>ROUND(([2]!HsGetValue("FCC","Scenario#"&amp;$B$2,"Years#"&amp;$B$4,"Period#"&amp;$B$3,"View#"&amp;$B$10,"Consolidation#"&amp;$B$13,"Data Source#"&amp;$B$11,"Intercompany#"&amp;$B$14,"Movement#"&amp;$B$12,"Custom1#"&amp;$B$6,"Custom2#"&amp;$B$7,"Custom3#"&amp;$B$8,"Custom4#"&amp;$B$9,"Entity#"&amp;$B110,"Account#"&amp;$M$15)+[2]!HsGetValue("FCC","Scenario#"&amp;$B$2,"Years#"&amp;$B$4,"Period#"&amp;$B$3,"View#"&amp;$B$10,"Consolidation#"&amp;$B$13,"Data Source#"&amp;$B$11,"Intercompany#"&amp;$B$14,"Movement#"&amp;$B$12,"Custom1#"&amp;$B$6,"Custom2#"&amp;$B$7,"Custom3#"&amp;$B$8,"Custom4#"&amp;$B$9,"Entity#"&amp;$B110,"Account#"&amp;$M$16)+[2]!HsGetValue("FCC","Scenario#"&amp;$B$2,"Years#"&amp;$B$4,"Period#"&amp;$B$3,"View#"&amp;$B$10,"Consolidation#"&amp;$B$13,"Data Source#"&amp;$B$11,"Intercompany#"&amp;$B$14,"Movement#"&amp;$B$12,"Custom1#"&amp;$B$6,"Custom2#"&amp;$B$7,"Custom3#"&amp;$B$8,"Custom4#"&amp;$B$9,"Entity#"&amp;$B110,"Account#"&amp;$M$17)),2)</f>
        <v>0</v>
      </c>
      <c r="N110" s="231">
        <f>ROUND(([2]!HsGetValue("FCC","Scenario#"&amp;$B$2,"Years#"&amp;$B$4,"Period#"&amp;$B$3,"View#"&amp;$B$10,"Consolidation#"&amp;$B$13,"Data Source#"&amp;$B$11,"Intercompany#"&amp;$B$14,"Movement#"&amp;$B$12,"Custom1#"&amp;$B$6,"Custom2#"&amp;$B$7,"Custom3#"&amp;$B$8,"Custom4#"&amp;$B$9,"Entity#"&amp;$B110,"Account#"&amp;$N$15)+[2]!HsGetValue("FCC","Scenario#"&amp;$B$2,"Years#"&amp;$B$4,"Period#"&amp;$B$3,"View#"&amp;$B$10,"Consolidation#"&amp;$B$13,"Data Source#"&amp;$B$11,"Intercompany#"&amp;$B$14,"Movement#"&amp;$B$12,"Custom1#"&amp;$B$6,"Custom2#"&amp;$B$7,"Custom3#"&amp;$B$8,"Custom4#"&amp;$B$9,"Entity#"&amp;$B110,"Account#"&amp;$N$16)),2)</f>
        <v>0</v>
      </c>
      <c r="O110" s="231">
        <f>ROUND(([2]!HsGetValue("FCC","Scenario#"&amp;$B$2,"Years#"&amp;$B$4,"Period#"&amp;$B$3,"View#"&amp;$B$10,"Consolidation#"&amp;$B$13,"Data Source#"&amp;$B$11,"Intercompany#"&amp;$B$14,"Movement#"&amp;$B$12,"Custom1#"&amp;$B$6,"Custom2#"&amp;$B$7,"Custom3#"&amp;$B$8,"Custom4#"&amp;$B$9,"Entity#"&amp;$B110,"Account#"&amp;$O$15)+[2]!HsGetValue("FCC","Scenario#"&amp;$B$2,"Years#"&amp;$B$4,"Period#"&amp;$B$3,"View#"&amp;$B$10,"Consolidation#"&amp;$B$13,"Data Source#"&amp;$B$11,"Intercompany#"&amp;$B$14,"Movement#"&amp;$B$12,"Custom1#"&amp;$B$6,"Custom2#"&amp;$B$7,"Custom3#"&amp;$B$8,"Custom4#"&amp;$B$9,"Entity#"&amp;$B110,"Account#"&amp;$O$16)),2)</f>
        <v>0</v>
      </c>
      <c r="P110" s="231">
        <f>ROUND(([2]!HsGetValue("FCC","Scenario#"&amp;$B$2,"Years#"&amp;$B$4,"Period#"&amp;$B$3,"View#"&amp;$B$10,"Consolidation#"&amp;$B$13,"Data Source#"&amp;$B$11,"Intercompany#"&amp;$B$14,"Movement#"&amp;$B$12,"Custom1#"&amp;$B$6,"Custom2#"&amp;$B$7,"Custom3#"&amp;$B$8,"Custom4#"&amp;$B$9,"Entity#"&amp;$B110,"Account#"&amp;$P$15)+[2]!HsGetValue("FCC","Scenario#"&amp;$B$2,"Years#"&amp;$B$4,"Period#"&amp;$B$3,"View#"&amp;$B$10,"Consolidation#"&amp;$B$13,"Data Source#"&amp;$B$11,"Intercompany#"&amp;$B$14,"Movement#"&amp;$B$12,"Custom1#"&amp;$B$6,"Custom2#"&amp;$B$7,"Custom3#"&amp;$B$8,"Custom4#"&amp;$B$9,"Entity#"&amp;$B110,"Account#"&amp;$P$16)),2)</f>
        <v>0</v>
      </c>
      <c r="Q110" s="133">
        <f>ROUND(([2]!HsGetValue("FCC","Scenario#"&amp;$B$2,"Years#"&amp;$B$4,"Period#"&amp;$B$3,"View#"&amp;$B$10,"Consolidation#"&amp;$B$13,"Data Source#"&amp;$B$11,"Intercompany#"&amp;$B$14,"Movement#"&amp;$B$12,"Custom1#"&amp;$B$6,"Custom2#"&amp;$B$7,"Custom3#"&amp;$B$8,"Custom4#"&amp;$B$9,"Entity#"&amp;$B110,"Account#"&amp;$Q$15)),2)</f>
        <v>0</v>
      </c>
      <c r="R110" s="231">
        <f>ROUND(([2]!HsGetValue("FCC","Scenario#"&amp;$B$2,"Years#"&amp;$B$4,"Period#"&amp;$B$3,"View#"&amp;$B$10,"Consolidation#"&amp;$B$13,"Data Source#"&amp;$B$11,"Intercompany#"&amp;$B$14,"Movement#"&amp;$B$12,"Custom1#"&amp;$B$6,"Custom2#"&amp;$B$7,"Custom3#"&amp;$B$8,"Custom4#"&amp;$B$9,"Entity#"&amp;$B110,"Account#"&amp;$R$15)),2)</f>
        <v>0</v>
      </c>
      <c r="S110" s="231">
        <f>ROUND(([2]!HsGetValue("FCC","Scenario#"&amp;$B$2,"Years#"&amp;$B$4,"Period#"&amp;$B$3,"View#"&amp;$B$10,"Consolidation#"&amp;$B$13,"Data Source#"&amp;$B$11,"Intercompany#"&amp;$B$14,"Movement#"&amp;$B$12,"Custom1#"&amp;$B$6,"Custom2#"&amp;$B$7,"Custom3#"&amp;$B$8,"Custom4#"&amp;$B$9,"Entity#"&amp;$B110,"Account#"&amp;$S$15)),2)</f>
        <v>0</v>
      </c>
      <c r="T110" s="231"/>
      <c r="U110" s="133">
        <f>ROUND(([2]!HsGetValue("FCC","Scenario#"&amp;$B$2,"Years#"&amp;$B$4,"Period#"&amp;$B$3,"View#"&amp;$B$10,"Consolidation#"&amp;$B$13,"Data Source#"&amp;$B$11,"Intercompany#"&amp;$B$14,"Movement#"&amp;$B$12,"Custom1#"&amp;$B$6,"Custom2#"&amp;$B$7,"Custom3#"&amp;$B$8,"Custom4#"&amp;$B$9,"Entity#"&amp;$B110,"Account#"&amp;$U$15)),2)</f>
        <v>0</v>
      </c>
      <c r="V110" s="231">
        <f>ROUND(([2]!HsGetValue("FCC","Scenario#"&amp;$B$2,"Years#"&amp;$B$4,"Period#"&amp;$B$3,"View#"&amp;$B$10,"Consolidation#"&amp;$B$13,"Data Source#"&amp;$B$11,"Intercompany#"&amp;$B$14,"Movement#"&amp;$B$12,"Custom1#"&amp;$B$6,"Custom2#"&amp;$B$7,"Custom3#"&amp;$B$8,"Custom4#"&amp;$B$9,"Entity#"&amp;$B110,"Account#"&amp;$V$15)),2)</f>
        <v>0</v>
      </c>
      <c r="W110" s="231">
        <f>ROUND(([2]!HsGetValue("FCC","Scenario#"&amp;$B$2,"Years#"&amp;$B$4,"Period#"&amp;$B$3,"View#"&amp;$B$10,"Consolidation#"&amp;$B$13,"Data Source#"&amp;$B$11,"Intercompany#"&amp;$B$14,"Movement#"&amp;$B$12,"Custom1#"&amp;$B$6,"Custom2#"&amp;$B$7,"Custom3#"&amp;$B$8,"Custom4#"&amp;$B$9,"Entity#"&amp;$B110,"Account#"&amp;$W$15)+[2]!HsGetValue("FCC","Scenario#"&amp;$B$2,"Years#"&amp;$B$4,"Period#"&amp;$B$3,"View#"&amp;$B$10,"Consolidation#"&amp;$B$13,"Data Source#"&amp;$B$11,"Intercompany#"&amp;$B$14,"Movement#"&amp;$B$12,"Custom1#"&amp;$B$6,"Custom2#"&amp;$B$7,"Custom3#"&amp;$B$8,"Custom4#"&amp;$B$9,"Entity#"&amp;$B110,"Account#"&amp;$W$16)),2)</f>
        <v>0</v>
      </c>
    </row>
    <row r="111" spans="1:23" s="341" customFormat="1" ht="15" customHeight="1">
      <c r="A111" s="349" t="s">
        <v>420</v>
      </c>
      <c r="B111" s="349" t="s">
        <v>391</v>
      </c>
      <c r="C111" s="349">
        <v>98200</v>
      </c>
      <c r="D111" s="349" t="s">
        <v>167</v>
      </c>
      <c r="E111" s="341" t="s">
        <v>177</v>
      </c>
      <c r="F111" s="342">
        <f t="shared" si="2"/>
        <v>0</v>
      </c>
      <c r="G111" s="343">
        <v>0</v>
      </c>
      <c r="H111" s="343">
        <v>0</v>
      </c>
      <c r="I111" s="343">
        <v>0</v>
      </c>
      <c r="J111" s="343">
        <v>0</v>
      </c>
      <c r="K111" s="343">
        <v>0</v>
      </c>
      <c r="L111" s="343">
        <v>0</v>
      </c>
      <c r="M111" s="343">
        <v>0</v>
      </c>
      <c r="N111" s="343">
        <v>0</v>
      </c>
      <c r="O111" s="343">
        <v>0</v>
      </c>
      <c r="P111" s="343">
        <v>0</v>
      </c>
      <c r="Q111" s="343">
        <v>0</v>
      </c>
      <c r="R111" s="343">
        <v>0</v>
      </c>
      <c r="S111" s="343">
        <v>0</v>
      </c>
      <c r="T111" s="343"/>
      <c r="U111" s="343">
        <v>0</v>
      </c>
      <c r="V111" s="343">
        <v>0</v>
      </c>
      <c r="W111" s="343">
        <v>0</v>
      </c>
    </row>
    <row r="112" spans="1:23" s="41" customFormat="1" ht="15" customHeight="1">
      <c r="A112" s="240" t="s">
        <v>420</v>
      </c>
      <c r="B112" s="240" t="s">
        <v>392</v>
      </c>
      <c r="C112" s="240">
        <v>98400</v>
      </c>
      <c r="D112" s="240" t="s">
        <v>167</v>
      </c>
      <c r="E112" s="41" t="s">
        <v>130</v>
      </c>
      <c r="F112" s="229">
        <f t="shared" si="2"/>
        <v>0</v>
      </c>
      <c r="G112" s="231">
        <f>ROUND(([2]!HsGetValue("FCC","Scenario#"&amp;$B$2,"Years#"&amp;$B$4,"Period#"&amp;$B$3,"View#"&amp;$B$10,"Consolidation#"&amp;$B$13,"Data Source#"&amp;B$11,"Intercompany#"&amp;$B$14,"Movement#"&amp;$B$12,"Custom1#"&amp;$B$6,"Custom2#"&amp;$B$7,"Custom3#"&amp;$B$8,"Custom4#"&amp;$B$9,"Entity#"&amp;$B112,"Account#"&amp;$G$15)+[2]!HsGetValue("FCC","Scenario#"&amp;$B$2,"Years#"&amp;$B$4,"Period#"&amp;$B$3,"View#"&amp;$B$10,"Consolidation#"&amp;$B$13,"Data Source#"&amp;B$11,"Intercompany#"&amp;$B$14,"Movement#"&amp;$B$12,"Custom1#"&amp;$B$6,"Custom2#"&amp;$B$7,"Custom3#"&amp;$B$8,"Custom4#"&amp;$B$9,"Entity#"&amp;$B112,"Account#"&amp;$G$16)),2)</f>
        <v>0</v>
      </c>
      <c r="H112" s="231">
        <f>ROUND(([2]!HsGetValue("FCC","Scenario#"&amp;$B$2,"Years#"&amp;$B$4,"Period#"&amp;$B$3,"View#"&amp;$B$10,"Consolidation#"&amp;$B$13,"Data Source#"&amp;$B$11,"Intercompany#"&amp;$B$14,"Movement#"&amp;$B$12,"Custom1#"&amp;$B$6,"Custom2#"&amp;$B$7,"Custom3#"&amp;$B$8,"Custom4#"&amp;$B$9,"Entity#"&amp;$B112,"Account#"&amp;$H$15)+[2]!HsGetValue("FCC","Scenario#"&amp;$B$2,"Years#"&amp;$B$4,"Period#"&amp;$B$3,"View#"&amp;$B$10,"Consolidation#"&amp;$B$13,"Data Source#"&amp;$B$11,"Intercompany#"&amp;$B$14,"Movement#"&amp;$B$12,"Custom1#"&amp;$B$6,"Custom2#"&amp;$B$7,"Custom3#"&amp;$B$8,"Custom4#"&amp;$B$9,"Entity#"&amp;$B112,"Account#"&amp;$H$16)),2)</f>
        <v>0</v>
      </c>
      <c r="I112" s="133">
        <f>ROUND(([2]!HsGetValue("FCC","Scenario#"&amp;$B$2,"Years#"&amp;$B$4,"Period#"&amp;$B$3,"View#"&amp;$B$10,"Consolidation#"&amp;$B$13,"Data Source#"&amp;$B$11,"Intercompany#"&amp;$B$14,"Movement#"&amp;$B$12,"Custom1#"&amp;$B$6,"Custom2#"&amp;$B$7,"Custom3#"&amp;$B$8,"Custom4#"&amp;$B$9,"Entity#"&amp;$B112,"Account#"&amp;$I$15)+[2]!HsGetValue("FCC","Scenario#"&amp;$B$2,"Years#"&amp;$B$4,"Period#"&amp;$B$3,"View#"&amp;$B$10,"Consolidation#"&amp;$B$13,"Data Source#"&amp;$B$11,"Intercompany#"&amp;$B$14,"Movement#"&amp;$B$12,"Custom1#"&amp;$B$6,"Custom2#"&amp;$B$7,"Custom3#"&amp;$B$8,"Custom4#"&amp;$B$9,"Entity#"&amp;$B112,"Account#"&amp;$I$16)+[2]!HsGetValue("FCC","Scenario#"&amp;$B$2,"Years#"&amp;$B$4,"Period#"&amp;$B$3,"View#"&amp;$B$10,"Consolidation#"&amp;$B$13,"Data Source#"&amp;$B$11,"Intercompany#"&amp;$B$14,"Movement#"&amp;$B$12,"Custom1#"&amp;$B$6,"Custom2#"&amp;$B$7,"Custom3#"&amp;$B$8,"Custom4#"&amp;$B$9,"Entity#"&amp;$B112,"Account#"&amp;$I$17)),2)</f>
        <v>0</v>
      </c>
      <c r="J112" s="234">
        <f>ROUND(([2]!HsGetValue("FCC","Scenario#"&amp;$B$2,"Years#"&amp;$B$4,"Period#"&amp;$B$3,"View#"&amp;$B$10,"Consolidation#"&amp;$B$13,"Data Source#"&amp;$B$11,"Intercompany#"&amp;$B$14,"Movement#"&amp;$B$12,"Custom1#"&amp;$B$6,"Custom2#"&amp;$B$7,"Custom3#"&amp;$B$8,"Custom4#"&amp;$B$9,"Entity#"&amp;$B112,"Account#"&amp;$J$15)+[2]!HsGetValue("FCC","Scenario#"&amp;$B$2,"Years#"&amp;$B$4,"Period#"&amp;$B$3,"View#"&amp;$B$10,"Consolidation#"&amp;$B$13,"Data Source#"&amp;$B$11,"Intercompany#"&amp;$B$14,"Movement#"&amp;$B$12,"Custom1#"&amp;$B$6,"Custom2#"&amp;$B$7,"Custom3#"&amp;$B$8,"Custom4#"&amp;$B$9,"Entity#"&amp;$B112,"Account#"&amp;$J$16)),2)</f>
        <v>0</v>
      </c>
      <c r="K112" s="231">
        <f>ROUND(([2]!HsGetValue("FCC","Scenario#"&amp;$B$2,"Years#"&amp;$B$4,"Period#"&amp;$B$3,"View#"&amp;$B$10,"Consolidation#"&amp;$B$13,"Data Source#"&amp;$B$11,"Intercompany#"&amp;$B$14,"Movement#"&amp;$B$12,"Custom1#"&amp;$B$6,"Custom2#"&amp;$B$7,"Custom3#"&amp;$B$8,"Custom4#"&amp;$B$9,"Entity#"&amp;$B112,"Account#"&amp;$K$15)+[2]!HsGetValue("FCC","Scenario#"&amp;$B$2,"Years#"&amp;$B$4,"Period#"&amp;$B$3,"View#"&amp;$B$10,"Consolidation#"&amp;$B$13,"Data Source#"&amp;$B$11,"Intercompany#"&amp;$B$14,"Movement#"&amp;$B$12,"Custom1#"&amp;$B$6,"Custom2#"&amp;$B$7,"Custom3#"&amp;$B$8,"Custom4#"&amp;$B$9,"Entity#"&amp;$B112,"Account#"&amp;$K$16)+[2]!HsGetValue("FCC","Scenario#"&amp;$B$2,"Years#"&amp;$B$4,"Period#"&amp;$B$3,"View#"&amp;$B$10,"Consolidation#"&amp;$B$13,"Data Source#"&amp;$B$11,"Intercompany#"&amp;$B$14,"Movement#"&amp;$B$12,"Custom1#"&amp;$B$6,"Custom2#"&amp;$B$7,"Custom3#"&amp;$B$8,"Custom4#"&amp;$B$9,"Entity#"&amp;$B112,"Account#"&amp;$K$17)+[2]!HsGetValue("FCC","Scenario#"&amp;$B$2,"Years#"&amp;$B$4,"Period#"&amp;$B$3,"View#"&amp;$B$10,"Consolidation#"&amp;$B$13,"Data Source#"&amp;$B$11,"Intercompany#"&amp;$B$14,"Movement#"&amp;$B$12,"Custom1#"&amp;$B$6,"Custom2#"&amp;$B$7,"Custom3#"&amp;$B$8,"Custom4#"&amp;$B$9,"Entity#"&amp;$B112,"Account#"&amp;$K$18)),2)</f>
        <v>0</v>
      </c>
      <c r="L112" s="231">
        <f>ROUND(([2]!HsGetValue("FCC","Scenario#"&amp;$B$2,"Years#"&amp;$B$4,"Period#"&amp;$B$3,"View#"&amp;$B$10,"Consolidation#"&amp;$B$13,"Data Source#"&amp;$B$11,"Intercompany#"&amp;$B$14,"Movement#"&amp;$B$12,"Custom1#"&amp;$B$6,"Custom2#"&amp;$B$7,"Custom3#"&amp;$B$8,"Custom4#"&amp;$B$9,"Entity#"&amp;$B112,"Account#"&amp;$L$15)+[2]!HsGetValue("FCC","Scenario#"&amp;$B$2,"Years#"&amp;$B$4,"Period#"&amp;$B$3,"View#"&amp;$B$10,"Consolidation#"&amp;$B$13,"Data Source#"&amp;$B$11,"Intercompany#"&amp;$B$14,"Movement#"&amp;$B$12,"Custom1#"&amp;$B$6,"Custom2#"&amp;$B$7,"Custom3#"&amp;$B$8,"Custom4#"&amp;$B$9,"Entity#"&amp;$B112,"Account#"&amp;$L$16)),2)</f>
        <v>0</v>
      </c>
      <c r="M112" s="231">
        <f>ROUND(([2]!HsGetValue("FCC","Scenario#"&amp;$B$2,"Years#"&amp;$B$4,"Period#"&amp;$B$3,"View#"&amp;$B$10,"Consolidation#"&amp;$B$13,"Data Source#"&amp;$B$11,"Intercompany#"&amp;$B$14,"Movement#"&amp;$B$12,"Custom1#"&amp;$B$6,"Custom2#"&amp;$B$7,"Custom3#"&amp;$B$8,"Custom4#"&amp;$B$9,"Entity#"&amp;$B112,"Account#"&amp;$M$15)+[2]!HsGetValue("FCC","Scenario#"&amp;$B$2,"Years#"&amp;$B$4,"Period#"&amp;$B$3,"View#"&amp;$B$10,"Consolidation#"&amp;$B$13,"Data Source#"&amp;$B$11,"Intercompany#"&amp;$B$14,"Movement#"&amp;$B$12,"Custom1#"&amp;$B$6,"Custom2#"&amp;$B$7,"Custom3#"&amp;$B$8,"Custom4#"&amp;$B$9,"Entity#"&amp;$B112,"Account#"&amp;$M$16)+[2]!HsGetValue("FCC","Scenario#"&amp;$B$2,"Years#"&amp;$B$4,"Period#"&amp;$B$3,"View#"&amp;$B$10,"Consolidation#"&amp;$B$13,"Data Source#"&amp;$B$11,"Intercompany#"&amp;$B$14,"Movement#"&amp;$B$12,"Custom1#"&amp;$B$6,"Custom2#"&amp;$B$7,"Custom3#"&amp;$B$8,"Custom4#"&amp;$B$9,"Entity#"&amp;$B112,"Account#"&amp;$M$17)),2)</f>
        <v>0</v>
      </c>
      <c r="N112" s="231">
        <f>ROUND(([2]!HsGetValue("FCC","Scenario#"&amp;$B$2,"Years#"&amp;$B$4,"Period#"&amp;$B$3,"View#"&amp;$B$10,"Consolidation#"&amp;$B$13,"Data Source#"&amp;$B$11,"Intercompany#"&amp;$B$14,"Movement#"&amp;$B$12,"Custom1#"&amp;$B$6,"Custom2#"&amp;$B$7,"Custom3#"&amp;$B$8,"Custom4#"&amp;$B$9,"Entity#"&amp;$B112,"Account#"&amp;$N$15)+[2]!HsGetValue("FCC","Scenario#"&amp;$B$2,"Years#"&amp;$B$4,"Period#"&amp;$B$3,"View#"&amp;$B$10,"Consolidation#"&amp;$B$13,"Data Source#"&amp;$B$11,"Intercompany#"&amp;$B$14,"Movement#"&amp;$B$12,"Custom1#"&amp;$B$6,"Custom2#"&amp;$B$7,"Custom3#"&amp;$B$8,"Custom4#"&amp;$B$9,"Entity#"&amp;$B112,"Account#"&amp;$N$16)),2)</f>
        <v>0</v>
      </c>
      <c r="O112" s="231">
        <f>ROUND(([2]!HsGetValue("FCC","Scenario#"&amp;$B$2,"Years#"&amp;$B$4,"Period#"&amp;$B$3,"View#"&amp;$B$10,"Consolidation#"&amp;$B$13,"Data Source#"&amp;$B$11,"Intercompany#"&amp;$B$14,"Movement#"&amp;$B$12,"Custom1#"&amp;$B$6,"Custom2#"&amp;$B$7,"Custom3#"&amp;$B$8,"Custom4#"&amp;$B$9,"Entity#"&amp;$B112,"Account#"&amp;$O$15)+[2]!HsGetValue("FCC","Scenario#"&amp;$B$2,"Years#"&amp;$B$4,"Period#"&amp;$B$3,"View#"&amp;$B$10,"Consolidation#"&amp;$B$13,"Data Source#"&amp;$B$11,"Intercompany#"&amp;$B$14,"Movement#"&amp;$B$12,"Custom1#"&amp;$B$6,"Custom2#"&amp;$B$7,"Custom3#"&amp;$B$8,"Custom4#"&amp;$B$9,"Entity#"&amp;$B112,"Account#"&amp;$O$16)),2)</f>
        <v>0</v>
      </c>
      <c r="P112" s="231">
        <f>ROUND(([2]!HsGetValue("FCC","Scenario#"&amp;$B$2,"Years#"&amp;$B$4,"Period#"&amp;$B$3,"View#"&amp;$B$10,"Consolidation#"&amp;$B$13,"Data Source#"&amp;$B$11,"Intercompany#"&amp;$B$14,"Movement#"&amp;$B$12,"Custom1#"&amp;$B$6,"Custom2#"&amp;$B$7,"Custom3#"&amp;$B$8,"Custom4#"&amp;$B$9,"Entity#"&amp;$B112,"Account#"&amp;$P$15)+[2]!HsGetValue("FCC","Scenario#"&amp;$B$2,"Years#"&amp;$B$4,"Period#"&amp;$B$3,"View#"&amp;$B$10,"Consolidation#"&amp;$B$13,"Data Source#"&amp;$B$11,"Intercompany#"&amp;$B$14,"Movement#"&amp;$B$12,"Custom1#"&amp;$B$6,"Custom2#"&amp;$B$7,"Custom3#"&amp;$B$8,"Custom4#"&amp;$B$9,"Entity#"&amp;$B112,"Account#"&amp;$P$16)),2)</f>
        <v>0</v>
      </c>
      <c r="Q112" s="133">
        <f>ROUND(([2]!HsGetValue("FCC","Scenario#"&amp;$B$2,"Years#"&amp;$B$4,"Period#"&amp;$B$3,"View#"&amp;$B$10,"Consolidation#"&amp;$B$13,"Data Source#"&amp;$B$11,"Intercompany#"&amp;$B$14,"Movement#"&amp;$B$12,"Custom1#"&amp;$B$6,"Custom2#"&amp;$B$7,"Custom3#"&amp;$B$8,"Custom4#"&amp;$B$9,"Entity#"&amp;$B112,"Account#"&amp;$Q$15)),2)</f>
        <v>0</v>
      </c>
      <c r="R112" s="231">
        <f>ROUND(([2]!HsGetValue("FCC","Scenario#"&amp;$B$2,"Years#"&amp;$B$4,"Period#"&amp;$B$3,"View#"&amp;$B$10,"Consolidation#"&amp;$B$13,"Data Source#"&amp;$B$11,"Intercompany#"&amp;$B$14,"Movement#"&amp;$B$12,"Custom1#"&amp;$B$6,"Custom2#"&amp;$B$7,"Custom3#"&amp;$B$8,"Custom4#"&amp;$B$9,"Entity#"&amp;$B112,"Account#"&amp;$R$15)),2)</f>
        <v>0</v>
      </c>
      <c r="S112" s="231">
        <f>ROUND(([2]!HsGetValue("FCC","Scenario#"&amp;$B$2,"Years#"&amp;$B$4,"Period#"&amp;$B$3,"View#"&amp;$B$10,"Consolidation#"&amp;$B$13,"Data Source#"&amp;$B$11,"Intercompany#"&amp;$B$14,"Movement#"&amp;$B$12,"Custom1#"&amp;$B$6,"Custom2#"&amp;$B$7,"Custom3#"&amp;$B$8,"Custom4#"&amp;$B$9,"Entity#"&amp;$B112,"Account#"&amp;$S$15)),2)</f>
        <v>0</v>
      </c>
      <c r="T112" s="231"/>
      <c r="U112" s="133">
        <f>ROUND(([2]!HsGetValue("FCC","Scenario#"&amp;$B$2,"Years#"&amp;$B$4,"Period#"&amp;$B$3,"View#"&amp;$B$10,"Consolidation#"&amp;$B$13,"Data Source#"&amp;$B$11,"Intercompany#"&amp;$B$14,"Movement#"&amp;$B$12,"Custom1#"&amp;$B$6,"Custom2#"&amp;$B$7,"Custom3#"&amp;$B$8,"Custom4#"&amp;$B$9,"Entity#"&amp;$B112,"Account#"&amp;$U$15)),2)</f>
        <v>0</v>
      </c>
      <c r="V112" s="231">
        <f>ROUND(([2]!HsGetValue("FCC","Scenario#"&amp;$B$2,"Years#"&amp;$B$4,"Period#"&amp;$B$3,"View#"&amp;$B$10,"Consolidation#"&amp;$B$13,"Data Source#"&amp;$B$11,"Intercompany#"&amp;$B$14,"Movement#"&amp;$B$12,"Custom1#"&amp;$B$6,"Custom2#"&amp;$B$7,"Custom3#"&amp;$B$8,"Custom4#"&amp;$B$9,"Entity#"&amp;$B112,"Account#"&amp;$V$15)),2)</f>
        <v>0</v>
      </c>
      <c r="W112" s="231">
        <f>ROUND(([2]!HsGetValue("FCC","Scenario#"&amp;$B$2,"Years#"&amp;$B$4,"Period#"&amp;$B$3,"View#"&amp;$B$10,"Consolidation#"&amp;$B$13,"Data Source#"&amp;$B$11,"Intercompany#"&amp;$B$14,"Movement#"&amp;$B$12,"Custom1#"&amp;$B$6,"Custom2#"&amp;$B$7,"Custom3#"&amp;$B$8,"Custom4#"&amp;$B$9,"Entity#"&amp;$B112,"Account#"&amp;$W$15)+[2]!HsGetValue("FCC","Scenario#"&amp;$B$2,"Years#"&amp;$B$4,"Period#"&amp;$B$3,"View#"&amp;$B$10,"Consolidation#"&amp;$B$13,"Data Source#"&amp;$B$11,"Intercompany#"&amp;$B$14,"Movement#"&amp;$B$12,"Custom1#"&amp;$B$6,"Custom2#"&amp;$B$7,"Custom3#"&amp;$B$8,"Custom4#"&amp;$B$9,"Entity#"&amp;$B112,"Account#"&amp;$W$16)),2)</f>
        <v>0</v>
      </c>
    </row>
    <row r="113" spans="1:23" s="341" customFormat="1" ht="15" customHeight="1">
      <c r="A113" s="349" t="s">
        <v>420</v>
      </c>
      <c r="B113" s="349" t="s">
        <v>393</v>
      </c>
      <c r="C113" s="349">
        <v>98800</v>
      </c>
      <c r="D113" s="349" t="s">
        <v>167</v>
      </c>
      <c r="E113" s="341" t="s">
        <v>131</v>
      </c>
      <c r="F113" s="342">
        <f t="shared" si="2"/>
        <v>0</v>
      </c>
      <c r="G113" s="343">
        <v>0</v>
      </c>
      <c r="H113" s="343">
        <v>0</v>
      </c>
      <c r="I113" s="343">
        <v>0</v>
      </c>
      <c r="J113" s="343">
        <v>0</v>
      </c>
      <c r="K113" s="343">
        <v>0</v>
      </c>
      <c r="L113" s="343">
        <v>0</v>
      </c>
      <c r="M113" s="343">
        <v>0</v>
      </c>
      <c r="N113" s="343">
        <v>0</v>
      </c>
      <c r="O113" s="343">
        <v>0</v>
      </c>
      <c r="P113" s="343">
        <v>0</v>
      </c>
      <c r="Q113" s="343">
        <v>0</v>
      </c>
      <c r="R113" s="343">
        <v>0</v>
      </c>
      <c r="S113" s="343">
        <v>0</v>
      </c>
      <c r="T113" s="343"/>
      <c r="U113" s="343">
        <v>0</v>
      </c>
      <c r="V113" s="343">
        <v>0</v>
      </c>
      <c r="W113" s="343">
        <v>0</v>
      </c>
    </row>
    <row r="114" spans="1:23" s="41" customFormat="1" ht="15" customHeight="1">
      <c r="A114" s="240" t="s">
        <v>420</v>
      </c>
      <c r="B114" s="240" t="s">
        <v>447</v>
      </c>
      <c r="C114" s="240">
        <v>99400</v>
      </c>
      <c r="D114" s="240" t="s">
        <v>167</v>
      </c>
      <c r="E114" s="41" t="s">
        <v>446</v>
      </c>
      <c r="F114" s="229">
        <f t="shared" si="2"/>
        <v>0</v>
      </c>
      <c r="G114" s="231">
        <f>ROUND(([2]!HsGetValue("FCC","Scenario#"&amp;$B$2,"Years#"&amp;$B$4,"Period#"&amp;$B$3,"View#"&amp;$B$10,"Consolidation#"&amp;$B$13,"Data Source#"&amp;B$11,"Intercompany#"&amp;$B$14,"Movement#"&amp;$B$12,"Custom1#"&amp;$B$6,"Custom2#"&amp;$B$7,"Custom3#"&amp;$B$8,"Custom4#"&amp;$B$9,"Entity#"&amp;$B114,"Account#"&amp;$G$15)+[2]!HsGetValue("FCC","Scenario#"&amp;$B$2,"Years#"&amp;$B$4,"Period#"&amp;$B$3,"View#"&amp;$B$10,"Consolidation#"&amp;$B$13,"Data Source#"&amp;B$11,"Intercompany#"&amp;$B$14,"Movement#"&amp;$B$12,"Custom1#"&amp;$B$6,"Custom2#"&amp;$B$7,"Custom3#"&amp;$B$8,"Custom4#"&amp;$B$9,"Entity#"&amp;$B114,"Account#"&amp;$G$16)),2)</f>
        <v>0</v>
      </c>
      <c r="H114" s="231">
        <f>ROUND(([2]!HsGetValue("FCC","Scenario#"&amp;$B$2,"Years#"&amp;$B$4,"Period#"&amp;$B$3,"View#"&amp;$B$10,"Consolidation#"&amp;$B$13,"Data Source#"&amp;$B$11,"Intercompany#"&amp;$B$14,"Movement#"&amp;$B$12,"Custom1#"&amp;$B$6,"Custom2#"&amp;$B$7,"Custom3#"&amp;$B$8,"Custom4#"&amp;$B$9,"Entity#"&amp;$B114,"Account#"&amp;$H$15)+[2]!HsGetValue("FCC","Scenario#"&amp;$B$2,"Years#"&amp;$B$4,"Period#"&amp;$B$3,"View#"&amp;$B$10,"Consolidation#"&amp;$B$13,"Data Source#"&amp;$B$11,"Intercompany#"&amp;$B$14,"Movement#"&amp;$B$12,"Custom1#"&amp;$B$6,"Custom2#"&amp;$B$7,"Custom3#"&amp;$B$8,"Custom4#"&amp;$B$9,"Entity#"&amp;$B114,"Account#"&amp;$H$16)),2)</f>
        <v>0</v>
      </c>
      <c r="I114" s="133">
        <f>ROUND(([2]!HsGetValue("FCC","Scenario#"&amp;$B$2,"Years#"&amp;$B$4,"Period#"&amp;$B$3,"View#"&amp;$B$10,"Consolidation#"&amp;$B$13,"Data Source#"&amp;$B$11,"Intercompany#"&amp;$B$14,"Movement#"&amp;$B$12,"Custom1#"&amp;$B$6,"Custom2#"&amp;$B$7,"Custom3#"&amp;$B$8,"Custom4#"&amp;$B$9,"Entity#"&amp;$B114,"Account#"&amp;$I$15)+[2]!HsGetValue("FCC","Scenario#"&amp;$B$2,"Years#"&amp;$B$4,"Period#"&amp;$B$3,"View#"&amp;$B$10,"Consolidation#"&amp;$B$13,"Data Source#"&amp;$B$11,"Intercompany#"&amp;$B$14,"Movement#"&amp;$B$12,"Custom1#"&amp;$B$6,"Custom2#"&amp;$B$7,"Custom3#"&amp;$B$8,"Custom4#"&amp;$B$9,"Entity#"&amp;$B114,"Account#"&amp;$I$16)+[2]!HsGetValue("FCC","Scenario#"&amp;$B$2,"Years#"&amp;$B$4,"Period#"&amp;$B$3,"View#"&amp;$B$10,"Consolidation#"&amp;$B$13,"Data Source#"&amp;$B$11,"Intercompany#"&amp;$B$14,"Movement#"&amp;$B$12,"Custom1#"&amp;$B$6,"Custom2#"&amp;$B$7,"Custom3#"&amp;$B$8,"Custom4#"&amp;$B$9,"Entity#"&amp;$B114,"Account#"&amp;$I$17)),2)</f>
        <v>0</v>
      </c>
      <c r="J114" s="234">
        <f>ROUND(([2]!HsGetValue("FCC","Scenario#"&amp;$B$2,"Years#"&amp;$B$4,"Period#"&amp;$B$3,"View#"&amp;$B$10,"Consolidation#"&amp;$B$13,"Data Source#"&amp;$B$11,"Intercompany#"&amp;$B$14,"Movement#"&amp;$B$12,"Custom1#"&amp;$B$6,"Custom2#"&amp;$B$7,"Custom3#"&amp;$B$8,"Custom4#"&amp;$B$9,"Entity#"&amp;$B114,"Account#"&amp;$J$15)+[2]!HsGetValue("FCC","Scenario#"&amp;$B$2,"Years#"&amp;$B$4,"Period#"&amp;$B$3,"View#"&amp;$B$10,"Consolidation#"&amp;$B$13,"Data Source#"&amp;$B$11,"Intercompany#"&amp;$B$14,"Movement#"&amp;$B$12,"Custom1#"&amp;$B$6,"Custom2#"&amp;$B$7,"Custom3#"&amp;$B$8,"Custom4#"&amp;$B$9,"Entity#"&amp;$B114,"Account#"&amp;$J$16)),2)</f>
        <v>0</v>
      </c>
      <c r="K114" s="231">
        <f>ROUND(([2]!HsGetValue("FCC","Scenario#"&amp;$B$2,"Years#"&amp;$B$4,"Period#"&amp;$B$3,"View#"&amp;$B$10,"Consolidation#"&amp;$B$13,"Data Source#"&amp;$B$11,"Intercompany#"&amp;$B$14,"Movement#"&amp;$B$12,"Custom1#"&amp;$B$6,"Custom2#"&amp;$B$7,"Custom3#"&amp;$B$8,"Custom4#"&amp;$B$9,"Entity#"&amp;$B114,"Account#"&amp;$K$15)+[2]!HsGetValue("FCC","Scenario#"&amp;$B$2,"Years#"&amp;$B$4,"Period#"&amp;$B$3,"View#"&amp;$B$10,"Consolidation#"&amp;$B$13,"Data Source#"&amp;$B$11,"Intercompany#"&amp;$B$14,"Movement#"&amp;$B$12,"Custom1#"&amp;$B$6,"Custom2#"&amp;$B$7,"Custom3#"&amp;$B$8,"Custom4#"&amp;$B$9,"Entity#"&amp;$B114,"Account#"&amp;$K$16)+[2]!HsGetValue("FCC","Scenario#"&amp;$B$2,"Years#"&amp;$B$4,"Period#"&amp;$B$3,"View#"&amp;$B$10,"Consolidation#"&amp;$B$13,"Data Source#"&amp;$B$11,"Intercompany#"&amp;$B$14,"Movement#"&amp;$B$12,"Custom1#"&amp;$B$6,"Custom2#"&amp;$B$7,"Custom3#"&amp;$B$8,"Custom4#"&amp;$B$9,"Entity#"&amp;$B114,"Account#"&amp;$K$17)+[2]!HsGetValue("FCC","Scenario#"&amp;$B$2,"Years#"&amp;$B$4,"Period#"&amp;$B$3,"View#"&amp;$B$10,"Consolidation#"&amp;$B$13,"Data Source#"&amp;$B$11,"Intercompany#"&amp;$B$14,"Movement#"&amp;$B$12,"Custom1#"&amp;$B$6,"Custom2#"&amp;$B$7,"Custom3#"&amp;$B$8,"Custom4#"&amp;$B$9,"Entity#"&amp;$B114,"Account#"&amp;$K$18)),2)</f>
        <v>0</v>
      </c>
      <c r="L114" s="231">
        <f>ROUND(([2]!HsGetValue("FCC","Scenario#"&amp;$B$2,"Years#"&amp;$B$4,"Period#"&amp;$B$3,"View#"&amp;$B$10,"Consolidation#"&amp;$B$13,"Data Source#"&amp;$B$11,"Intercompany#"&amp;$B$14,"Movement#"&amp;$B$12,"Custom1#"&amp;$B$6,"Custom2#"&amp;$B$7,"Custom3#"&amp;$B$8,"Custom4#"&amp;$B$9,"Entity#"&amp;$B114,"Account#"&amp;$L$15)+[2]!HsGetValue("FCC","Scenario#"&amp;$B$2,"Years#"&amp;$B$4,"Period#"&amp;$B$3,"View#"&amp;$B$10,"Consolidation#"&amp;$B$13,"Data Source#"&amp;$B$11,"Intercompany#"&amp;$B$14,"Movement#"&amp;$B$12,"Custom1#"&amp;$B$6,"Custom2#"&amp;$B$7,"Custom3#"&amp;$B$8,"Custom4#"&amp;$B$9,"Entity#"&amp;$B114,"Account#"&amp;$L$16)),2)</f>
        <v>0</v>
      </c>
      <c r="M114" s="231">
        <f>ROUND(([2]!HsGetValue("FCC","Scenario#"&amp;$B$2,"Years#"&amp;$B$4,"Period#"&amp;$B$3,"View#"&amp;$B$10,"Consolidation#"&amp;$B$13,"Data Source#"&amp;$B$11,"Intercompany#"&amp;$B$14,"Movement#"&amp;$B$12,"Custom1#"&amp;$B$6,"Custom2#"&amp;$B$7,"Custom3#"&amp;$B$8,"Custom4#"&amp;$B$9,"Entity#"&amp;$B114,"Account#"&amp;$M$15)+[2]!HsGetValue("FCC","Scenario#"&amp;$B$2,"Years#"&amp;$B$4,"Period#"&amp;$B$3,"View#"&amp;$B$10,"Consolidation#"&amp;$B$13,"Data Source#"&amp;$B$11,"Intercompany#"&amp;$B$14,"Movement#"&amp;$B$12,"Custom1#"&amp;$B$6,"Custom2#"&amp;$B$7,"Custom3#"&amp;$B$8,"Custom4#"&amp;$B$9,"Entity#"&amp;$B114,"Account#"&amp;$M$16)+[2]!HsGetValue("FCC","Scenario#"&amp;$B$2,"Years#"&amp;$B$4,"Period#"&amp;$B$3,"View#"&amp;$B$10,"Consolidation#"&amp;$B$13,"Data Source#"&amp;$B$11,"Intercompany#"&amp;$B$14,"Movement#"&amp;$B$12,"Custom1#"&amp;$B$6,"Custom2#"&amp;$B$7,"Custom3#"&amp;$B$8,"Custom4#"&amp;$B$9,"Entity#"&amp;$B114,"Account#"&amp;$M$17)),2)</f>
        <v>0</v>
      </c>
      <c r="N114" s="231">
        <f>ROUND(([2]!HsGetValue("FCC","Scenario#"&amp;$B$2,"Years#"&amp;$B$4,"Period#"&amp;$B$3,"View#"&amp;$B$10,"Consolidation#"&amp;$B$13,"Data Source#"&amp;$B$11,"Intercompany#"&amp;$B$14,"Movement#"&amp;$B$12,"Custom1#"&amp;$B$6,"Custom2#"&amp;$B$7,"Custom3#"&amp;$B$8,"Custom4#"&amp;$B$9,"Entity#"&amp;$B114,"Account#"&amp;$N$15)+[2]!HsGetValue("FCC","Scenario#"&amp;$B$2,"Years#"&amp;$B$4,"Period#"&amp;$B$3,"View#"&amp;$B$10,"Consolidation#"&amp;$B$13,"Data Source#"&amp;$B$11,"Intercompany#"&amp;$B$14,"Movement#"&amp;$B$12,"Custom1#"&amp;$B$6,"Custom2#"&amp;$B$7,"Custom3#"&amp;$B$8,"Custom4#"&amp;$B$9,"Entity#"&amp;$B114,"Account#"&amp;$N$16)),2)</f>
        <v>0</v>
      </c>
      <c r="O114" s="231">
        <f>ROUND(([2]!HsGetValue("FCC","Scenario#"&amp;$B$2,"Years#"&amp;$B$4,"Period#"&amp;$B$3,"View#"&amp;$B$10,"Consolidation#"&amp;$B$13,"Data Source#"&amp;$B$11,"Intercompany#"&amp;$B$14,"Movement#"&amp;$B$12,"Custom1#"&amp;$B$6,"Custom2#"&amp;$B$7,"Custom3#"&amp;$B$8,"Custom4#"&amp;$B$9,"Entity#"&amp;$B114,"Account#"&amp;$O$15)+[2]!HsGetValue("FCC","Scenario#"&amp;$B$2,"Years#"&amp;$B$4,"Period#"&amp;$B$3,"View#"&amp;$B$10,"Consolidation#"&amp;$B$13,"Data Source#"&amp;$B$11,"Intercompany#"&amp;$B$14,"Movement#"&amp;$B$12,"Custom1#"&amp;$B$6,"Custom2#"&amp;$B$7,"Custom3#"&amp;$B$8,"Custom4#"&amp;$B$9,"Entity#"&amp;$B114,"Account#"&amp;$O$16)),2)</f>
        <v>0</v>
      </c>
      <c r="P114" s="231">
        <f>ROUND(([2]!HsGetValue("FCC","Scenario#"&amp;$B$2,"Years#"&amp;$B$4,"Period#"&amp;$B$3,"View#"&amp;$B$10,"Consolidation#"&amp;$B$13,"Data Source#"&amp;$B$11,"Intercompany#"&amp;$B$14,"Movement#"&amp;$B$12,"Custom1#"&amp;$B$6,"Custom2#"&amp;$B$7,"Custom3#"&amp;$B$8,"Custom4#"&amp;$B$9,"Entity#"&amp;$B114,"Account#"&amp;$P$15)+[2]!HsGetValue("FCC","Scenario#"&amp;$B$2,"Years#"&amp;$B$4,"Period#"&amp;$B$3,"View#"&amp;$B$10,"Consolidation#"&amp;$B$13,"Data Source#"&amp;$B$11,"Intercompany#"&amp;$B$14,"Movement#"&amp;$B$12,"Custom1#"&amp;$B$6,"Custom2#"&amp;$B$7,"Custom3#"&amp;$B$8,"Custom4#"&amp;$B$9,"Entity#"&amp;$B114,"Account#"&amp;$P$16)),2)</f>
        <v>0</v>
      </c>
      <c r="Q114" s="133">
        <f>ROUND(([2]!HsGetValue("FCC","Scenario#"&amp;$B$2,"Years#"&amp;$B$4,"Period#"&amp;$B$3,"View#"&amp;$B$10,"Consolidation#"&amp;$B$13,"Data Source#"&amp;$B$11,"Intercompany#"&amp;$B$14,"Movement#"&amp;$B$12,"Custom1#"&amp;$B$6,"Custom2#"&amp;$B$7,"Custom3#"&amp;$B$8,"Custom4#"&amp;$B$9,"Entity#"&amp;$B114,"Account#"&amp;$Q$15)),2)</f>
        <v>0</v>
      </c>
      <c r="R114" s="231">
        <f>ROUND(([2]!HsGetValue("FCC","Scenario#"&amp;$B$2,"Years#"&amp;$B$4,"Period#"&amp;$B$3,"View#"&amp;$B$10,"Consolidation#"&amp;$B$13,"Data Source#"&amp;$B$11,"Intercompany#"&amp;$B$14,"Movement#"&amp;$B$12,"Custom1#"&amp;$B$6,"Custom2#"&amp;$B$7,"Custom3#"&amp;$B$8,"Custom4#"&amp;$B$9,"Entity#"&amp;$B114,"Account#"&amp;$R$15)),2)</f>
        <v>0</v>
      </c>
      <c r="S114" s="231">
        <f>ROUND(([2]!HsGetValue("FCC","Scenario#"&amp;$B$2,"Years#"&amp;$B$4,"Period#"&amp;$B$3,"View#"&amp;$B$10,"Consolidation#"&amp;$B$13,"Data Source#"&amp;$B$11,"Intercompany#"&amp;$B$14,"Movement#"&amp;$B$12,"Custom1#"&amp;$B$6,"Custom2#"&amp;$B$7,"Custom3#"&amp;$B$8,"Custom4#"&amp;$B$9,"Entity#"&amp;$B114,"Account#"&amp;$S$15)),2)</f>
        <v>0</v>
      </c>
      <c r="T114" s="231"/>
      <c r="U114" s="133">
        <f>ROUND(([2]!HsGetValue("FCC","Scenario#"&amp;$B$2,"Years#"&amp;$B$4,"Period#"&amp;$B$3,"View#"&amp;$B$10,"Consolidation#"&amp;$B$13,"Data Source#"&amp;$B$11,"Intercompany#"&amp;$B$14,"Movement#"&amp;$B$12,"Custom1#"&amp;$B$6,"Custom2#"&amp;$B$7,"Custom3#"&amp;$B$8,"Custom4#"&amp;$B$9,"Entity#"&amp;$B114,"Account#"&amp;$U$15)),2)</f>
        <v>0</v>
      </c>
      <c r="V114" s="231">
        <f>ROUND(([2]!HsGetValue("FCC","Scenario#"&amp;$B$2,"Years#"&amp;$B$4,"Period#"&amp;$B$3,"View#"&amp;$B$10,"Consolidation#"&amp;$B$13,"Data Source#"&amp;$B$11,"Intercompany#"&amp;$B$14,"Movement#"&amp;$B$12,"Custom1#"&amp;$B$6,"Custom2#"&amp;$B$7,"Custom3#"&amp;$B$8,"Custom4#"&amp;$B$9,"Entity#"&amp;$B114,"Account#"&amp;$V$15)),2)</f>
        <v>0</v>
      </c>
      <c r="W114" s="231">
        <f>ROUND(([2]!HsGetValue("FCC","Scenario#"&amp;$B$2,"Years#"&amp;$B$4,"Period#"&amp;$B$3,"View#"&amp;$B$10,"Consolidation#"&amp;$B$13,"Data Source#"&amp;$B$11,"Intercompany#"&amp;$B$14,"Movement#"&amp;$B$12,"Custom1#"&amp;$B$6,"Custom2#"&amp;$B$7,"Custom3#"&amp;$B$8,"Custom4#"&amp;$B$9,"Entity#"&amp;$B114,"Account#"&amp;$W$15)+[2]!HsGetValue("FCC","Scenario#"&amp;$B$2,"Years#"&amp;$B$4,"Period#"&amp;$B$3,"View#"&amp;$B$10,"Consolidation#"&amp;$B$13,"Data Source#"&amp;$B$11,"Intercompany#"&amp;$B$14,"Movement#"&amp;$B$12,"Custom1#"&amp;$B$6,"Custom2#"&amp;$B$7,"Custom3#"&amp;$B$8,"Custom4#"&amp;$B$9,"Entity#"&amp;$B114,"Account#"&amp;$W$16)),2)</f>
        <v>0</v>
      </c>
    </row>
    <row r="115" spans="1:23" s="41" customFormat="1" ht="15" hidden="1" customHeight="1" outlineLevel="1">
      <c r="A115" s="240" t="s">
        <v>420</v>
      </c>
      <c r="B115" s="240" t="s">
        <v>336</v>
      </c>
      <c r="C115" s="240">
        <v>85040</v>
      </c>
      <c r="D115" s="240" t="s">
        <v>178</v>
      </c>
      <c r="E115" s="41" t="s">
        <v>93</v>
      </c>
      <c r="F115" s="229">
        <f t="shared" si="2"/>
        <v>67189.919999999998</v>
      </c>
      <c r="G115" s="231">
        <f>ROUND(([2]!HsGetValue("FCC","Scenario#"&amp;$B$2,"Years#"&amp;$B$4,"Period#"&amp;$B$3,"View#"&amp;$B$10,"Consolidation#"&amp;$B$13,"Data Source#"&amp;B$11,"Intercompany#"&amp;$B$14,"Movement#"&amp;$B$12,"Custom1#"&amp;$B$6,"Custom2#"&amp;$B$7,"Custom3#"&amp;$B$8,"Custom4#"&amp;$B$9,"Entity#"&amp;$B115,"Account#"&amp;$G$15)+[2]!HsGetValue("FCC","Scenario#"&amp;$B$2,"Years#"&amp;$B$4,"Period#"&amp;$B$3,"View#"&amp;$B$10,"Consolidation#"&amp;$B$13,"Data Source#"&amp;B$11,"Intercompany#"&amp;$B$14,"Movement#"&amp;$B$12,"Custom1#"&amp;$B$6,"Custom2#"&amp;$B$7,"Custom3#"&amp;$B$8,"Custom4#"&amp;$B$9,"Entity#"&amp;$B115,"Account#"&amp;$G$16)),2)</f>
        <v>0</v>
      </c>
      <c r="H115" s="231">
        <f>ROUND(([2]!HsGetValue("FCC","Scenario#"&amp;$B$2,"Years#"&amp;$B$4,"Period#"&amp;$B$3,"View#"&amp;$B$10,"Consolidation#"&amp;$B$13,"Data Source#"&amp;$B$11,"Intercompany#"&amp;$B$14,"Movement#"&amp;$B$12,"Custom1#"&amp;$B$6,"Custom2#"&amp;$B$7,"Custom3#"&amp;$B$8,"Custom4#"&amp;$B$9,"Entity#"&amp;$B115,"Account#"&amp;$H$15)+[2]!HsGetValue("FCC","Scenario#"&amp;$B$2,"Years#"&amp;$B$4,"Period#"&amp;$B$3,"View#"&amp;$B$10,"Consolidation#"&amp;$B$13,"Data Source#"&amp;$B$11,"Intercompany#"&amp;$B$14,"Movement#"&amp;$B$12,"Custom1#"&amp;$B$6,"Custom2#"&amp;$B$7,"Custom3#"&amp;$B$8,"Custom4#"&amp;$B$9,"Entity#"&amp;$B115,"Account#"&amp;$H$16)),2)</f>
        <v>0</v>
      </c>
      <c r="I115" s="133">
        <f>ROUND(([2]!HsGetValue("FCC","Scenario#"&amp;$B$2,"Years#"&amp;$B$4,"Period#"&amp;$B$3,"View#"&amp;$B$10,"Consolidation#"&amp;$B$13,"Data Source#"&amp;$B$11,"Intercompany#"&amp;$B$14,"Movement#"&amp;$B$12,"Custom1#"&amp;$B$6,"Custom2#"&amp;$B$7,"Custom3#"&amp;$B$8,"Custom4#"&amp;$B$9,"Entity#"&amp;$B115,"Account#"&amp;$I$15)+[2]!HsGetValue("FCC","Scenario#"&amp;$B$2,"Years#"&amp;$B$4,"Period#"&amp;$B$3,"View#"&amp;$B$10,"Consolidation#"&amp;$B$13,"Data Source#"&amp;$B$11,"Intercompany#"&amp;$B$14,"Movement#"&amp;$B$12,"Custom1#"&amp;$B$6,"Custom2#"&amp;$B$7,"Custom3#"&amp;$B$8,"Custom4#"&amp;$B$9,"Entity#"&amp;$B115,"Account#"&amp;$I$16)+[2]!HsGetValue("FCC","Scenario#"&amp;$B$2,"Years#"&amp;$B$4,"Period#"&amp;$B$3,"View#"&amp;$B$10,"Consolidation#"&amp;$B$13,"Data Source#"&amp;$B$11,"Intercompany#"&amp;$B$14,"Movement#"&amp;$B$12,"Custom1#"&amp;$B$6,"Custom2#"&amp;$B$7,"Custom3#"&amp;$B$8,"Custom4#"&amp;$B$9,"Entity#"&amp;$B115,"Account#"&amp;$I$17)),2)</f>
        <v>0</v>
      </c>
      <c r="J115" s="234">
        <f>ROUND(([2]!HsGetValue("FCC","Scenario#"&amp;$B$2,"Years#"&amp;$B$4,"Period#"&amp;$B$3,"View#"&amp;$B$10,"Consolidation#"&amp;$B$13,"Data Source#"&amp;$B$11,"Intercompany#"&amp;$B$14,"Movement#"&amp;$B$12,"Custom1#"&amp;$B$6,"Custom2#"&amp;$B$7,"Custom3#"&amp;$B$8,"Custom4#"&amp;$B$9,"Entity#"&amp;$B115,"Account#"&amp;$J$15)+[2]!HsGetValue("FCC","Scenario#"&amp;$B$2,"Years#"&amp;$B$4,"Period#"&amp;$B$3,"View#"&amp;$B$10,"Consolidation#"&amp;$B$13,"Data Source#"&amp;$B$11,"Intercompany#"&amp;$B$14,"Movement#"&amp;$B$12,"Custom1#"&amp;$B$6,"Custom2#"&amp;$B$7,"Custom3#"&amp;$B$8,"Custom4#"&amp;$B$9,"Entity#"&amp;$B115,"Account#"&amp;$J$16)),2)</f>
        <v>0</v>
      </c>
      <c r="K115" s="231">
        <f>ROUND(([2]!HsGetValue("FCC","Scenario#"&amp;$B$2,"Years#"&amp;$B$4,"Period#"&amp;$B$3,"View#"&amp;$B$10,"Consolidation#"&amp;$B$13,"Data Source#"&amp;$B$11,"Intercompany#"&amp;$B$14,"Movement#"&amp;$B$12,"Custom1#"&amp;$B$6,"Custom2#"&amp;$B$7,"Custom3#"&amp;$B$8,"Custom4#"&amp;$B$9,"Entity#"&amp;$B115,"Account#"&amp;$K$15)+[2]!HsGetValue("FCC","Scenario#"&amp;$B$2,"Years#"&amp;$B$4,"Period#"&amp;$B$3,"View#"&amp;$B$10,"Consolidation#"&amp;$B$13,"Data Source#"&amp;$B$11,"Intercompany#"&amp;$B$14,"Movement#"&amp;$B$12,"Custom1#"&amp;$B$6,"Custom2#"&amp;$B$7,"Custom3#"&amp;$B$8,"Custom4#"&amp;$B$9,"Entity#"&amp;$B115,"Account#"&amp;$K$16)+[2]!HsGetValue("FCC","Scenario#"&amp;$B$2,"Years#"&amp;$B$4,"Period#"&amp;$B$3,"View#"&amp;$B$10,"Consolidation#"&amp;$B$13,"Data Source#"&amp;$B$11,"Intercompany#"&amp;$B$14,"Movement#"&amp;$B$12,"Custom1#"&amp;$B$6,"Custom2#"&amp;$B$7,"Custom3#"&amp;$B$8,"Custom4#"&amp;$B$9,"Entity#"&amp;$B115,"Account#"&amp;$K$17)+[2]!HsGetValue("FCC","Scenario#"&amp;$B$2,"Years#"&amp;$B$4,"Period#"&amp;$B$3,"View#"&amp;$B$10,"Consolidation#"&amp;$B$13,"Data Source#"&amp;$B$11,"Intercompany#"&amp;$B$14,"Movement#"&amp;$B$12,"Custom1#"&amp;$B$6,"Custom2#"&amp;$B$7,"Custom3#"&amp;$B$8,"Custom4#"&amp;$B$9,"Entity#"&amp;$B115,"Account#"&amp;$K$18)),2)</f>
        <v>67189.919999999998</v>
      </c>
      <c r="L115" s="231">
        <f>ROUND(([2]!HsGetValue("FCC","Scenario#"&amp;$B$2,"Years#"&amp;$B$4,"Period#"&amp;$B$3,"View#"&amp;$B$10,"Consolidation#"&amp;$B$13,"Data Source#"&amp;$B$11,"Intercompany#"&amp;$B$14,"Movement#"&amp;$B$12,"Custom1#"&amp;$B$6,"Custom2#"&amp;$B$7,"Custom3#"&amp;$B$8,"Custom4#"&amp;$B$9,"Entity#"&amp;$B115,"Account#"&amp;$L$15)+[2]!HsGetValue("FCC","Scenario#"&amp;$B$2,"Years#"&amp;$B$4,"Period#"&amp;$B$3,"View#"&amp;$B$10,"Consolidation#"&amp;$B$13,"Data Source#"&amp;$B$11,"Intercompany#"&amp;$B$14,"Movement#"&amp;$B$12,"Custom1#"&amp;$B$6,"Custom2#"&amp;$B$7,"Custom3#"&amp;$B$8,"Custom4#"&amp;$B$9,"Entity#"&amp;$B115,"Account#"&amp;$L$16)),2)</f>
        <v>0</v>
      </c>
      <c r="M115" s="231">
        <f>ROUND(([2]!HsGetValue("FCC","Scenario#"&amp;$B$2,"Years#"&amp;$B$4,"Period#"&amp;$B$3,"View#"&amp;$B$10,"Consolidation#"&amp;$B$13,"Data Source#"&amp;$B$11,"Intercompany#"&amp;$B$14,"Movement#"&amp;$B$12,"Custom1#"&amp;$B$6,"Custom2#"&amp;$B$7,"Custom3#"&amp;$B$8,"Custom4#"&amp;$B$9,"Entity#"&amp;$B115,"Account#"&amp;$M$15)+[2]!HsGetValue("FCC","Scenario#"&amp;$B$2,"Years#"&amp;$B$4,"Period#"&amp;$B$3,"View#"&amp;$B$10,"Consolidation#"&amp;$B$13,"Data Source#"&amp;$B$11,"Intercompany#"&amp;$B$14,"Movement#"&amp;$B$12,"Custom1#"&amp;$B$6,"Custom2#"&amp;$B$7,"Custom3#"&amp;$B$8,"Custom4#"&amp;$B$9,"Entity#"&amp;$B115,"Account#"&amp;$M$16)+[2]!HsGetValue("FCC","Scenario#"&amp;$B$2,"Years#"&amp;$B$4,"Period#"&amp;$B$3,"View#"&amp;$B$10,"Consolidation#"&amp;$B$13,"Data Source#"&amp;$B$11,"Intercompany#"&amp;$B$14,"Movement#"&amp;$B$12,"Custom1#"&amp;$B$6,"Custom2#"&amp;$B$7,"Custom3#"&amp;$B$8,"Custom4#"&amp;$B$9,"Entity#"&amp;$B115,"Account#"&amp;$M$17)),2)</f>
        <v>0</v>
      </c>
      <c r="N115" s="231">
        <f>ROUND(([2]!HsGetValue("FCC","Scenario#"&amp;$B$2,"Years#"&amp;$B$4,"Period#"&amp;$B$3,"View#"&amp;$B$10,"Consolidation#"&amp;$B$13,"Data Source#"&amp;$B$11,"Intercompany#"&amp;$B$14,"Movement#"&amp;$B$12,"Custom1#"&amp;$B$6,"Custom2#"&amp;$B$7,"Custom3#"&amp;$B$8,"Custom4#"&amp;$B$9,"Entity#"&amp;$B115,"Account#"&amp;$N$15)+[2]!HsGetValue("FCC","Scenario#"&amp;$B$2,"Years#"&amp;$B$4,"Period#"&amp;$B$3,"View#"&amp;$B$10,"Consolidation#"&amp;$B$13,"Data Source#"&amp;$B$11,"Intercompany#"&amp;$B$14,"Movement#"&amp;$B$12,"Custom1#"&amp;$B$6,"Custom2#"&amp;$B$7,"Custom3#"&amp;$B$8,"Custom4#"&amp;$B$9,"Entity#"&amp;$B115,"Account#"&amp;$N$16)),2)</f>
        <v>0</v>
      </c>
      <c r="O115" s="231">
        <f>ROUND(([2]!HsGetValue("FCC","Scenario#"&amp;$B$2,"Years#"&amp;$B$4,"Period#"&amp;$B$3,"View#"&amp;$B$10,"Consolidation#"&amp;$B$13,"Data Source#"&amp;$B$11,"Intercompany#"&amp;$B$14,"Movement#"&amp;$B$12,"Custom1#"&amp;$B$6,"Custom2#"&amp;$B$7,"Custom3#"&amp;$B$8,"Custom4#"&amp;$B$9,"Entity#"&amp;$B115,"Account#"&amp;$O$15)+[2]!HsGetValue("FCC","Scenario#"&amp;$B$2,"Years#"&amp;$B$4,"Period#"&amp;$B$3,"View#"&amp;$B$10,"Consolidation#"&amp;$B$13,"Data Source#"&amp;$B$11,"Intercompany#"&amp;$B$14,"Movement#"&amp;$B$12,"Custom1#"&amp;$B$6,"Custom2#"&amp;$B$7,"Custom3#"&amp;$B$8,"Custom4#"&amp;$B$9,"Entity#"&amp;$B115,"Account#"&amp;$O$16)),2)</f>
        <v>0</v>
      </c>
      <c r="P115" s="231">
        <f>ROUND(([2]!HsGetValue("FCC","Scenario#"&amp;$B$2,"Years#"&amp;$B$4,"Period#"&amp;$B$3,"View#"&amp;$B$10,"Consolidation#"&amp;$B$13,"Data Source#"&amp;$B$11,"Intercompany#"&amp;$B$14,"Movement#"&amp;$B$12,"Custom1#"&amp;$B$6,"Custom2#"&amp;$B$7,"Custom3#"&amp;$B$8,"Custom4#"&amp;$B$9,"Entity#"&amp;$B115,"Account#"&amp;$P$15)+[2]!HsGetValue("FCC","Scenario#"&amp;$B$2,"Years#"&amp;$B$4,"Period#"&amp;$B$3,"View#"&amp;$B$10,"Consolidation#"&amp;$B$13,"Data Source#"&amp;$B$11,"Intercompany#"&amp;$B$14,"Movement#"&amp;$B$12,"Custom1#"&amp;$B$6,"Custom2#"&amp;$B$7,"Custom3#"&amp;$B$8,"Custom4#"&amp;$B$9,"Entity#"&amp;$B115,"Account#"&amp;$P$16)),2)</f>
        <v>0</v>
      </c>
      <c r="Q115" s="133">
        <f>ROUND(([2]!HsGetValue("FCC","Scenario#"&amp;$B$2,"Years#"&amp;$B$4,"Period#"&amp;$B$3,"View#"&amp;$B$10,"Consolidation#"&amp;$B$13,"Data Source#"&amp;$B$11,"Intercompany#"&amp;$B$14,"Movement#"&amp;$B$12,"Custom1#"&amp;$B$6,"Custom2#"&amp;$B$7,"Custom3#"&amp;$B$8,"Custom4#"&amp;$B$9,"Entity#"&amp;$B115,"Account#"&amp;$Q$15)),2)</f>
        <v>0</v>
      </c>
      <c r="R115" s="231">
        <f>ROUND(([2]!HsGetValue("FCC","Scenario#"&amp;$B$2,"Years#"&amp;$B$4,"Period#"&amp;$B$3,"View#"&amp;$B$10,"Consolidation#"&amp;$B$13,"Data Source#"&amp;$B$11,"Intercompany#"&amp;$B$14,"Movement#"&amp;$B$12,"Custom1#"&amp;$B$6,"Custom2#"&amp;$B$7,"Custom3#"&amp;$B$8,"Custom4#"&amp;$B$9,"Entity#"&amp;$B115,"Account#"&amp;$R$15)),2)</f>
        <v>0</v>
      </c>
      <c r="S115" s="231">
        <f>ROUND(([2]!HsGetValue("FCC","Scenario#"&amp;$B$2,"Years#"&amp;$B$4,"Period#"&amp;$B$3,"View#"&amp;$B$10,"Consolidation#"&amp;$B$13,"Data Source#"&amp;$B$11,"Intercompany#"&amp;$B$14,"Movement#"&amp;$B$12,"Custom1#"&amp;$B$6,"Custom2#"&amp;$B$7,"Custom3#"&amp;$B$8,"Custom4#"&amp;$B$9,"Entity#"&amp;$B115,"Account#"&amp;$S$15)),2)</f>
        <v>0</v>
      </c>
      <c r="T115" s="231"/>
      <c r="U115" s="133">
        <f>ROUND(([2]!HsGetValue("FCC","Scenario#"&amp;$B$2,"Years#"&amp;$B$4,"Period#"&amp;$B$3,"View#"&amp;$B$10,"Consolidation#"&amp;$B$13,"Data Source#"&amp;$B$11,"Intercompany#"&amp;$B$14,"Movement#"&amp;$B$12,"Custom1#"&amp;$B$6,"Custom2#"&amp;$B$7,"Custom3#"&amp;$B$8,"Custom4#"&amp;$B$9,"Entity#"&amp;$B115,"Account#"&amp;$U$15)),2)</f>
        <v>0</v>
      </c>
      <c r="V115" s="231">
        <f>ROUND(([2]!HsGetValue("FCC","Scenario#"&amp;$B$2,"Years#"&amp;$B$4,"Period#"&amp;$B$3,"View#"&amp;$B$10,"Consolidation#"&amp;$B$13,"Data Source#"&amp;$B$11,"Intercompany#"&amp;$B$14,"Movement#"&amp;$B$12,"Custom1#"&amp;$B$6,"Custom2#"&amp;$B$7,"Custom3#"&amp;$B$8,"Custom4#"&amp;$B$9,"Entity#"&amp;$B115,"Account#"&amp;$V$15)),2)</f>
        <v>0</v>
      </c>
      <c r="W115" s="231">
        <f>ROUND(([2]!HsGetValue("FCC","Scenario#"&amp;$B$2,"Years#"&amp;$B$4,"Period#"&amp;$B$3,"View#"&amp;$B$10,"Consolidation#"&amp;$B$13,"Data Source#"&amp;$B$11,"Intercompany#"&amp;$B$14,"Movement#"&amp;$B$12,"Custom1#"&amp;$B$6,"Custom2#"&amp;$B$7,"Custom3#"&amp;$B$8,"Custom4#"&amp;$B$9,"Entity#"&amp;$B115,"Account#"&amp;$W$15)+[2]!HsGetValue("FCC","Scenario#"&amp;$B$2,"Years#"&amp;$B$4,"Period#"&amp;$B$3,"View#"&amp;$B$10,"Consolidation#"&amp;$B$13,"Data Source#"&amp;$B$11,"Intercompany#"&amp;$B$14,"Movement#"&amp;$B$12,"Custom1#"&amp;$B$6,"Custom2#"&amp;$B$7,"Custom3#"&amp;$B$8,"Custom4#"&amp;$B$9,"Entity#"&amp;$B115,"Account#"&amp;$W$16)),2)</f>
        <v>0</v>
      </c>
    </row>
    <row r="116" spans="1:23" s="41" customFormat="1" ht="15" hidden="1" customHeight="1" outlineLevel="1">
      <c r="A116" s="240" t="s">
        <v>420</v>
      </c>
      <c r="B116" s="240" t="s">
        <v>337</v>
      </c>
      <c r="C116" s="240">
        <v>85240</v>
      </c>
      <c r="D116" s="240" t="s">
        <v>178</v>
      </c>
      <c r="E116" s="41" t="s">
        <v>94</v>
      </c>
      <c r="F116" s="229">
        <f t="shared" si="2"/>
        <v>20846.849999999999</v>
      </c>
      <c r="G116" s="231">
        <f>ROUND(([2]!HsGetValue("FCC","Scenario#"&amp;$B$2,"Years#"&amp;$B$4,"Period#"&amp;$B$3,"View#"&amp;$B$10,"Consolidation#"&amp;$B$13,"Data Source#"&amp;B$11,"Intercompany#"&amp;$B$14,"Movement#"&amp;$B$12,"Custom1#"&amp;$B$6,"Custom2#"&amp;$B$7,"Custom3#"&amp;$B$8,"Custom4#"&amp;$B$9,"Entity#"&amp;$B116,"Account#"&amp;$G$15)+[2]!HsGetValue("FCC","Scenario#"&amp;$B$2,"Years#"&amp;$B$4,"Period#"&amp;$B$3,"View#"&amp;$B$10,"Consolidation#"&amp;$B$13,"Data Source#"&amp;B$11,"Intercompany#"&amp;$B$14,"Movement#"&amp;$B$12,"Custom1#"&amp;$B$6,"Custom2#"&amp;$B$7,"Custom3#"&amp;$B$8,"Custom4#"&amp;$B$9,"Entity#"&amp;$B116,"Account#"&amp;$G$16)),2)</f>
        <v>20846.849999999999</v>
      </c>
      <c r="H116" s="231">
        <f>ROUND(([2]!HsGetValue("FCC","Scenario#"&amp;$B$2,"Years#"&amp;$B$4,"Period#"&amp;$B$3,"View#"&amp;$B$10,"Consolidation#"&amp;$B$13,"Data Source#"&amp;$B$11,"Intercompany#"&amp;$B$14,"Movement#"&amp;$B$12,"Custom1#"&amp;$B$6,"Custom2#"&amp;$B$7,"Custom3#"&amp;$B$8,"Custom4#"&amp;$B$9,"Entity#"&amp;$B116,"Account#"&amp;$H$15)+[2]!HsGetValue("FCC","Scenario#"&amp;$B$2,"Years#"&amp;$B$4,"Period#"&amp;$B$3,"View#"&amp;$B$10,"Consolidation#"&amp;$B$13,"Data Source#"&amp;$B$11,"Intercompany#"&amp;$B$14,"Movement#"&amp;$B$12,"Custom1#"&amp;$B$6,"Custom2#"&amp;$B$7,"Custom3#"&amp;$B$8,"Custom4#"&amp;$B$9,"Entity#"&amp;$B116,"Account#"&amp;$H$16)),2)</f>
        <v>20846.849999999999</v>
      </c>
      <c r="I116" s="133">
        <f>ROUND(([2]!HsGetValue("FCC","Scenario#"&amp;$B$2,"Years#"&amp;$B$4,"Period#"&amp;$B$3,"View#"&amp;$B$10,"Consolidation#"&amp;$B$13,"Data Source#"&amp;$B$11,"Intercompany#"&amp;$B$14,"Movement#"&amp;$B$12,"Custom1#"&amp;$B$6,"Custom2#"&amp;$B$7,"Custom3#"&amp;$B$8,"Custom4#"&amp;$B$9,"Entity#"&amp;$B116,"Account#"&amp;$I$15)+[2]!HsGetValue("FCC","Scenario#"&amp;$B$2,"Years#"&amp;$B$4,"Period#"&amp;$B$3,"View#"&amp;$B$10,"Consolidation#"&amp;$B$13,"Data Source#"&amp;$B$11,"Intercompany#"&amp;$B$14,"Movement#"&amp;$B$12,"Custom1#"&amp;$B$6,"Custom2#"&amp;$B$7,"Custom3#"&amp;$B$8,"Custom4#"&amp;$B$9,"Entity#"&amp;$B116,"Account#"&amp;$I$16)+[2]!HsGetValue("FCC","Scenario#"&amp;$B$2,"Years#"&amp;$B$4,"Period#"&amp;$B$3,"View#"&amp;$B$10,"Consolidation#"&amp;$B$13,"Data Source#"&amp;$B$11,"Intercompany#"&amp;$B$14,"Movement#"&amp;$B$12,"Custom1#"&amp;$B$6,"Custom2#"&amp;$B$7,"Custom3#"&amp;$B$8,"Custom4#"&amp;$B$9,"Entity#"&amp;$B116,"Account#"&amp;$I$17)),2)</f>
        <v>0</v>
      </c>
      <c r="J116" s="234">
        <f>ROUND(([2]!HsGetValue("FCC","Scenario#"&amp;$B$2,"Years#"&amp;$B$4,"Period#"&amp;$B$3,"View#"&amp;$B$10,"Consolidation#"&amp;$B$13,"Data Source#"&amp;$B$11,"Intercompany#"&amp;$B$14,"Movement#"&amp;$B$12,"Custom1#"&amp;$B$6,"Custom2#"&amp;$B$7,"Custom3#"&amp;$B$8,"Custom4#"&amp;$B$9,"Entity#"&amp;$B116,"Account#"&amp;$J$15)+[2]!HsGetValue("FCC","Scenario#"&amp;$B$2,"Years#"&amp;$B$4,"Period#"&amp;$B$3,"View#"&amp;$B$10,"Consolidation#"&amp;$B$13,"Data Source#"&amp;$B$11,"Intercompany#"&amp;$B$14,"Movement#"&amp;$B$12,"Custom1#"&amp;$B$6,"Custom2#"&amp;$B$7,"Custom3#"&amp;$B$8,"Custom4#"&amp;$B$9,"Entity#"&amp;$B116,"Account#"&amp;$J$16)),2)</f>
        <v>0</v>
      </c>
      <c r="K116" s="231">
        <f>ROUND(([2]!HsGetValue("FCC","Scenario#"&amp;$B$2,"Years#"&amp;$B$4,"Period#"&amp;$B$3,"View#"&amp;$B$10,"Consolidation#"&amp;$B$13,"Data Source#"&amp;$B$11,"Intercompany#"&amp;$B$14,"Movement#"&amp;$B$12,"Custom1#"&amp;$B$6,"Custom2#"&amp;$B$7,"Custom3#"&amp;$B$8,"Custom4#"&amp;$B$9,"Entity#"&amp;$B116,"Account#"&amp;$K$15)+[2]!HsGetValue("FCC","Scenario#"&amp;$B$2,"Years#"&amp;$B$4,"Period#"&amp;$B$3,"View#"&amp;$B$10,"Consolidation#"&amp;$B$13,"Data Source#"&amp;$B$11,"Intercompany#"&amp;$B$14,"Movement#"&amp;$B$12,"Custom1#"&amp;$B$6,"Custom2#"&amp;$B$7,"Custom3#"&amp;$B$8,"Custom4#"&amp;$B$9,"Entity#"&amp;$B116,"Account#"&amp;$K$16)+[2]!HsGetValue("FCC","Scenario#"&amp;$B$2,"Years#"&amp;$B$4,"Period#"&amp;$B$3,"View#"&amp;$B$10,"Consolidation#"&amp;$B$13,"Data Source#"&amp;$B$11,"Intercompany#"&amp;$B$14,"Movement#"&amp;$B$12,"Custom1#"&amp;$B$6,"Custom2#"&amp;$B$7,"Custom3#"&amp;$B$8,"Custom4#"&amp;$B$9,"Entity#"&amp;$B116,"Account#"&amp;$K$17)+[2]!HsGetValue("FCC","Scenario#"&amp;$B$2,"Years#"&amp;$B$4,"Period#"&amp;$B$3,"View#"&amp;$B$10,"Consolidation#"&amp;$B$13,"Data Source#"&amp;$B$11,"Intercompany#"&amp;$B$14,"Movement#"&amp;$B$12,"Custom1#"&amp;$B$6,"Custom2#"&amp;$B$7,"Custom3#"&amp;$B$8,"Custom4#"&amp;$B$9,"Entity#"&amp;$B116,"Account#"&amp;$K$18)),2)</f>
        <v>0</v>
      </c>
      <c r="L116" s="231">
        <f>ROUND(([2]!HsGetValue("FCC","Scenario#"&amp;$B$2,"Years#"&amp;$B$4,"Period#"&amp;$B$3,"View#"&amp;$B$10,"Consolidation#"&amp;$B$13,"Data Source#"&amp;$B$11,"Intercompany#"&amp;$B$14,"Movement#"&amp;$B$12,"Custom1#"&amp;$B$6,"Custom2#"&amp;$B$7,"Custom3#"&amp;$B$8,"Custom4#"&amp;$B$9,"Entity#"&amp;$B116,"Account#"&amp;$L$15)+[2]!HsGetValue("FCC","Scenario#"&amp;$B$2,"Years#"&amp;$B$4,"Period#"&amp;$B$3,"View#"&amp;$B$10,"Consolidation#"&amp;$B$13,"Data Source#"&amp;$B$11,"Intercompany#"&amp;$B$14,"Movement#"&amp;$B$12,"Custom1#"&amp;$B$6,"Custom2#"&amp;$B$7,"Custom3#"&amp;$B$8,"Custom4#"&amp;$B$9,"Entity#"&amp;$B116,"Account#"&amp;$L$16)),2)</f>
        <v>0</v>
      </c>
      <c r="M116" s="231">
        <f>ROUND(([2]!HsGetValue("FCC","Scenario#"&amp;$B$2,"Years#"&amp;$B$4,"Period#"&amp;$B$3,"View#"&amp;$B$10,"Consolidation#"&amp;$B$13,"Data Source#"&amp;$B$11,"Intercompany#"&amp;$B$14,"Movement#"&amp;$B$12,"Custom1#"&amp;$B$6,"Custom2#"&amp;$B$7,"Custom3#"&amp;$B$8,"Custom4#"&amp;$B$9,"Entity#"&amp;$B116,"Account#"&amp;$M$15)+[2]!HsGetValue("FCC","Scenario#"&amp;$B$2,"Years#"&amp;$B$4,"Period#"&amp;$B$3,"View#"&amp;$B$10,"Consolidation#"&amp;$B$13,"Data Source#"&amp;$B$11,"Intercompany#"&amp;$B$14,"Movement#"&amp;$B$12,"Custom1#"&amp;$B$6,"Custom2#"&amp;$B$7,"Custom3#"&amp;$B$8,"Custom4#"&amp;$B$9,"Entity#"&amp;$B116,"Account#"&amp;$M$16)+[2]!HsGetValue("FCC","Scenario#"&amp;$B$2,"Years#"&amp;$B$4,"Period#"&amp;$B$3,"View#"&amp;$B$10,"Consolidation#"&amp;$B$13,"Data Source#"&amp;$B$11,"Intercompany#"&amp;$B$14,"Movement#"&amp;$B$12,"Custom1#"&amp;$B$6,"Custom2#"&amp;$B$7,"Custom3#"&amp;$B$8,"Custom4#"&amp;$B$9,"Entity#"&amp;$B116,"Account#"&amp;$M$17)),2)</f>
        <v>0</v>
      </c>
      <c r="N116" s="231">
        <f>ROUND(([2]!HsGetValue("FCC","Scenario#"&amp;$B$2,"Years#"&amp;$B$4,"Period#"&amp;$B$3,"View#"&amp;$B$10,"Consolidation#"&amp;$B$13,"Data Source#"&amp;$B$11,"Intercompany#"&amp;$B$14,"Movement#"&amp;$B$12,"Custom1#"&amp;$B$6,"Custom2#"&amp;$B$7,"Custom3#"&amp;$B$8,"Custom4#"&amp;$B$9,"Entity#"&amp;$B116,"Account#"&amp;$N$15)+[2]!HsGetValue("FCC","Scenario#"&amp;$B$2,"Years#"&amp;$B$4,"Period#"&amp;$B$3,"View#"&amp;$B$10,"Consolidation#"&amp;$B$13,"Data Source#"&amp;$B$11,"Intercompany#"&amp;$B$14,"Movement#"&amp;$B$12,"Custom1#"&amp;$B$6,"Custom2#"&amp;$B$7,"Custom3#"&amp;$B$8,"Custom4#"&amp;$B$9,"Entity#"&amp;$B116,"Account#"&amp;$N$16)),2)</f>
        <v>0</v>
      </c>
      <c r="O116" s="231">
        <f>ROUND(([2]!HsGetValue("FCC","Scenario#"&amp;$B$2,"Years#"&amp;$B$4,"Period#"&amp;$B$3,"View#"&amp;$B$10,"Consolidation#"&amp;$B$13,"Data Source#"&amp;$B$11,"Intercompany#"&amp;$B$14,"Movement#"&amp;$B$12,"Custom1#"&amp;$B$6,"Custom2#"&amp;$B$7,"Custom3#"&amp;$B$8,"Custom4#"&amp;$B$9,"Entity#"&amp;$B116,"Account#"&amp;$O$15)+[2]!HsGetValue("FCC","Scenario#"&amp;$B$2,"Years#"&amp;$B$4,"Period#"&amp;$B$3,"View#"&amp;$B$10,"Consolidation#"&amp;$B$13,"Data Source#"&amp;$B$11,"Intercompany#"&amp;$B$14,"Movement#"&amp;$B$12,"Custom1#"&amp;$B$6,"Custom2#"&amp;$B$7,"Custom3#"&amp;$B$8,"Custom4#"&amp;$B$9,"Entity#"&amp;$B116,"Account#"&amp;$O$16)),2)</f>
        <v>0</v>
      </c>
      <c r="P116" s="231">
        <f>ROUND(([2]!HsGetValue("FCC","Scenario#"&amp;$B$2,"Years#"&amp;$B$4,"Period#"&amp;$B$3,"View#"&amp;$B$10,"Consolidation#"&amp;$B$13,"Data Source#"&amp;$B$11,"Intercompany#"&amp;$B$14,"Movement#"&amp;$B$12,"Custom1#"&amp;$B$6,"Custom2#"&amp;$B$7,"Custom3#"&amp;$B$8,"Custom4#"&amp;$B$9,"Entity#"&amp;$B116,"Account#"&amp;$P$15)+[2]!HsGetValue("FCC","Scenario#"&amp;$B$2,"Years#"&amp;$B$4,"Period#"&amp;$B$3,"View#"&amp;$B$10,"Consolidation#"&amp;$B$13,"Data Source#"&amp;$B$11,"Intercompany#"&amp;$B$14,"Movement#"&amp;$B$12,"Custom1#"&amp;$B$6,"Custom2#"&amp;$B$7,"Custom3#"&amp;$B$8,"Custom4#"&amp;$B$9,"Entity#"&amp;$B116,"Account#"&amp;$P$16)),2)</f>
        <v>0</v>
      </c>
      <c r="Q116" s="133">
        <f>ROUND(([2]!HsGetValue("FCC","Scenario#"&amp;$B$2,"Years#"&amp;$B$4,"Period#"&amp;$B$3,"View#"&amp;$B$10,"Consolidation#"&amp;$B$13,"Data Source#"&amp;$B$11,"Intercompany#"&amp;$B$14,"Movement#"&amp;$B$12,"Custom1#"&amp;$B$6,"Custom2#"&amp;$B$7,"Custom3#"&amp;$B$8,"Custom4#"&amp;$B$9,"Entity#"&amp;$B116,"Account#"&amp;$Q$15)),2)</f>
        <v>0</v>
      </c>
      <c r="R116" s="231">
        <f>ROUND(([2]!HsGetValue("FCC","Scenario#"&amp;$B$2,"Years#"&amp;$B$4,"Period#"&amp;$B$3,"View#"&amp;$B$10,"Consolidation#"&amp;$B$13,"Data Source#"&amp;$B$11,"Intercompany#"&amp;$B$14,"Movement#"&amp;$B$12,"Custom1#"&amp;$B$6,"Custom2#"&amp;$B$7,"Custom3#"&amp;$B$8,"Custom4#"&amp;$B$9,"Entity#"&amp;$B116,"Account#"&amp;$R$15)),2)</f>
        <v>0</v>
      </c>
      <c r="S116" s="231">
        <f>ROUND(([2]!HsGetValue("FCC","Scenario#"&amp;$B$2,"Years#"&amp;$B$4,"Period#"&amp;$B$3,"View#"&amp;$B$10,"Consolidation#"&amp;$B$13,"Data Source#"&amp;$B$11,"Intercompany#"&amp;$B$14,"Movement#"&amp;$B$12,"Custom1#"&amp;$B$6,"Custom2#"&amp;$B$7,"Custom3#"&amp;$B$8,"Custom4#"&amp;$B$9,"Entity#"&amp;$B116,"Account#"&amp;$S$15)),2)</f>
        <v>0</v>
      </c>
      <c r="T116" s="231"/>
      <c r="U116" s="133">
        <f>ROUND(([2]!HsGetValue("FCC","Scenario#"&amp;$B$2,"Years#"&amp;$B$4,"Period#"&amp;$B$3,"View#"&amp;$B$10,"Consolidation#"&amp;$B$13,"Data Source#"&amp;$B$11,"Intercompany#"&amp;$B$14,"Movement#"&amp;$B$12,"Custom1#"&amp;$B$6,"Custom2#"&amp;$B$7,"Custom3#"&amp;$B$8,"Custom4#"&amp;$B$9,"Entity#"&amp;$B116,"Account#"&amp;$U$15)),2)</f>
        <v>0</v>
      </c>
      <c r="V116" s="231">
        <f>ROUND(([2]!HsGetValue("FCC","Scenario#"&amp;$B$2,"Years#"&amp;$B$4,"Period#"&amp;$B$3,"View#"&amp;$B$10,"Consolidation#"&amp;$B$13,"Data Source#"&amp;$B$11,"Intercompany#"&amp;$B$14,"Movement#"&amp;$B$12,"Custom1#"&amp;$B$6,"Custom2#"&amp;$B$7,"Custom3#"&amp;$B$8,"Custom4#"&amp;$B$9,"Entity#"&amp;$B116,"Account#"&amp;$V$15)),2)</f>
        <v>0</v>
      </c>
      <c r="W116" s="231">
        <f>ROUND(([2]!HsGetValue("FCC","Scenario#"&amp;$B$2,"Years#"&amp;$B$4,"Period#"&amp;$B$3,"View#"&amp;$B$10,"Consolidation#"&amp;$B$13,"Data Source#"&amp;$B$11,"Intercompany#"&amp;$B$14,"Movement#"&amp;$B$12,"Custom1#"&amp;$B$6,"Custom2#"&amp;$B$7,"Custom3#"&amp;$B$8,"Custom4#"&amp;$B$9,"Entity#"&amp;$B116,"Account#"&amp;$W$15)+[2]!HsGetValue("FCC","Scenario#"&amp;$B$2,"Years#"&amp;$B$4,"Period#"&amp;$B$3,"View#"&amp;$B$10,"Consolidation#"&amp;$B$13,"Data Source#"&amp;$B$11,"Intercompany#"&amp;$B$14,"Movement#"&amp;$B$12,"Custom1#"&amp;$B$6,"Custom2#"&amp;$B$7,"Custom3#"&amp;$B$8,"Custom4#"&amp;$B$9,"Entity#"&amp;$B116,"Account#"&amp;$W$16)),2)</f>
        <v>0</v>
      </c>
    </row>
    <row r="117" spans="1:23" s="41" customFormat="1" ht="15" hidden="1" customHeight="1" outlineLevel="1">
      <c r="A117" s="240" t="s">
        <v>420</v>
      </c>
      <c r="B117" s="240" t="s">
        <v>338</v>
      </c>
      <c r="C117" s="240">
        <v>85440</v>
      </c>
      <c r="D117" s="240" t="s">
        <v>178</v>
      </c>
      <c r="E117" s="41" t="s">
        <v>95</v>
      </c>
      <c r="F117" s="229">
        <f t="shared" si="2"/>
        <v>0</v>
      </c>
      <c r="G117" s="231">
        <f>ROUND(([2]!HsGetValue("FCC","Scenario#"&amp;$B$2,"Years#"&amp;$B$4,"Period#"&amp;$B$3,"View#"&amp;$B$10,"Consolidation#"&amp;$B$13,"Data Source#"&amp;B$11,"Intercompany#"&amp;$B$14,"Movement#"&amp;$B$12,"Custom1#"&amp;$B$6,"Custom2#"&amp;$B$7,"Custom3#"&amp;$B$8,"Custom4#"&amp;$B$9,"Entity#"&amp;$B117,"Account#"&amp;$G$15)+[2]!HsGetValue("FCC","Scenario#"&amp;$B$2,"Years#"&amp;$B$4,"Period#"&amp;$B$3,"View#"&amp;$B$10,"Consolidation#"&amp;$B$13,"Data Source#"&amp;B$11,"Intercompany#"&amp;$B$14,"Movement#"&amp;$B$12,"Custom1#"&amp;$B$6,"Custom2#"&amp;$B$7,"Custom3#"&amp;$B$8,"Custom4#"&amp;$B$9,"Entity#"&amp;$B117,"Account#"&amp;$G$16)),2)</f>
        <v>0</v>
      </c>
      <c r="H117" s="231">
        <f>ROUND(([2]!HsGetValue("FCC","Scenario#"&amp;$B$2,"Years#"&amp;$B$4,"Period#"&amp;$B$3,"View#"&amp;$B$10,"Consolidation#"&amp;$B$13,"Data Source#"&amp;$B$11,"Intercompany#"&amp;$B$14,"Movement#"&amp;$B$12,"Custom1#"&amp;$B$6,"Custom2#"&amp;$B$7,"Custom3#"&amp;$B$8,"Custom4#"&amp;$B$9,"Entity#"&amp;$B117,"Account#"&amp;$H$15)+[2]!HsGetValue("FCC","Scenario#"&amp;$B$2,"Years#"&amp;$B$4,"Period#"&amp;$B$3,"View#"&amp;$B$10,"Consolidation#"&amp;$B$13,"Data Source#"&amp;$B$11,"Intercompany#"&amp;$B$14,"Movement#"&amp;$B$12,"Custom1#"&amp;$B$6,"Custom2#"&amp;$B$7,"Custom3#"&amp;$B$8,"Custom4#"&amp;$B$9,"Entity#"&amp;$B117,"Account#"&amp;$H$16)),2)</f>
        <v>0</v>
      </c>
      <c r="I117" s="133">
        <f>ROUND(([2]!HsGetValue("FCC","Scenario#"&amp;$B$2,"Years#"&amp;$B$4,"Period#"&amp;$B$3,"View#"&amp;$B$10,"Consolidation#"&amp;$B$13,"Data Source#"&amp;$B$11,"Intercompany#"&amp;$B$14,"Movement#"&amp;$B$12,"Custom1#"&amp;$B$6,"Custom2#"&amp;$B$7,"Custom3#"&amp;$B$8,"Custom4#"&amp;$B$9,"Entity#"&amp;$B117,"Account#"&amp;$I$15)+[2]!HsGetValue("FCC","Scenario#"&amp;$B$2,"Years#"&amp;$B$4,"Period#"&amp;$B$3,"View#"&amp;$B$10,"Consolidation#"&amp;$B$13,"Data Source#"&amp;$B$11,"Intercompany#"&amp;$B$14,"Movement#"&amp;$B$12,"Custom1#"&amp;$B$6,"Custom2#"&amp;$B$7,"Custom3#"&amp;$B$8,"Custom4#"&amp;$B$9,"Entity#"&amp;$B117,"Account#"&amp;$I$16)+[2]!HsGetValue("FCC","Scenario#"&amp;$B$2,"Years#"&amp;$B$4,"Period#"&amp;$B$3,"View#"&amp;$B$10,"Consolidation#"&amp;$B$13,"Data Source#"&amp;$B$11,"Intercompany#"&amp;$B$14,"Movement#"&amp;$B$12,"Custom1#"&amp;$B$6,"Custom2#"&amp;$B$7,"Custom3#"&amp;$B$8,"Custom4#"&amp;$B$9,"Entity#"&amp;$B117,"Account#"&amp;$I$17)),2)</f>
        <v>0</v>
      </c>
      <c r="J117" s="234">
        <f>ROUND(([2]!HsGetValue("FCC","Scenario#"&amp;$B$2,"Years#"&amp;$B$4,"Period#"&amp;$B$3,"View#"&amp;$B$10,"Consolidation#"&amp;$B$13,"Data Source#"&amp;$B$11,"Intercompany#"&amp;$B$14,"Movement#"&amp;$B$12,"Custom1#"&amp;$B$6,"Custom2#"&amp;$B$7,"Custom3#"&amp;$B$8,"Custom4#"&amp;$B$9,"Entity#"&amp;$B117,"Account#"&amp;$J$15)+[2]!HsGetValue("FCC","Scenario#"&amp;$B$2,"Years#"&amp;$B$4,"Period#"&amp;$B$3,"View#"&amp;$B$10,"Consolidation#"&amp;$B$13,"Data Source#"&amp;$B$11,"Intercompany#"&amp;$B$14,"Movement#"&amp;$B$12,"Custom1#"&amp;$B$6,"Custom2#"&amp;$B$7,"Custom3#"&amp;$B$8,"Custom4#"&amp;$B$9,"Entity#"&amp;$B117,"Account#"&amp;$J$16)),2)</f>
        <v>0</v>
      </c>
      <c r="K117" s="231">
        <f>ROUND(([2]!HsGetValue("FCC","Scenario#"&amp;$B$2,"Years#"&amp;$B$4,"Period#"&amp;$B$3,"View#"&amp;$B$10,"Consolidation#"&amp;$B$13,"Data Source#"&amp;$B$11,"Intercompany#"&amp;$B$14,"Movement#"&amp;$B$12,"Custom1#"&amp;$B$6,"Custom2#"&amp;$B$7,"Custom3#"&amp;$B$8,"Custom4#"&amp;$B$9,"Entity#"&amp;$B117,"Account#"&amp;$K$15)+[2]!HsGetValue("FCC","Scenario#"&amp;$B$2,"Years#"&amp;$B$4,"Period#"&amp;$B$3,"View#"&amp;$B$10,"Consolidation#"&amp;$B$13,"Data Source#"&amp;$B$11,"Intercompany#"&amp;$B$14,"Movement#"&amp;$B$12,"Custom1#"&amp;$B$6,"Custom2#"&amp;$B$7,"Custom3#"&amp;$B$8,"Custom4#"&amp;$B$9,"Entity#"&amp;$B117,"Account#"&amp;$K$16)+[2]!HsGetValue("FCC","Scenario#"&amp;$B$2,"Years#"&amp;$B$4,"Period#"&amp;$B$3,"View#"&amp;$B$10,"Consolidation#"&amp;$B$13,"Data Source#"&amp;$B$11,"Intercompany#"&amp;$B$14,"Movement#"&amp;$B$12,"Custom1#"&amp;$B$6,"Custom2#"&amp;$B$7,"Custom3#"&amp;$B$8,"Custom4#"&amp;$B$9,"Entity#"&amp;$B117,"Account#"&amp;$K$17)+[2]!HsGetValue("FCC","Scenario#"&amp;$B$2,"Years#"&amp;$B$4,"Period#"&amp;$B$3,"View#"&amp;$B$10,"Consolidation#"&amp;$B$13,"Data Source#"&amp;$B$11,"Intercompany#"&amp;$B$14,"Movement#"&amp;$B$12,"Custom1#"&amp;$B$6,"Custom2#"&amp;$B$7,"Custom3#"&amp;$B$8,"Custom4#"&amp;$B$9,"Entity#"&amp;$B117,"Account#"&amp;$K$18)),2)</f>
        <v>0</v>
      </c>
      <c r="L117" s="231">
        <f>ROUND(([2]!HsGetValue("FCC","Scenario#"&amp;$B$2,"Years#"&amp;$B$4,"Period#"&amp;$B$3,"View#"&amp;$B$10,"Consolidation#"&amp;$B$13,"Data Source#"&amp;$B$11,"Intercompany#"&amp;$B$14,"Movement#"&amp;$B$12,"Custom1#"&amp;$B$6,"Custom2#"&amp;$B$7,"Custom3#"&amp;$B$8,"Custom4#"&amp;$B$9,"Entity#"&amp;$B117,"Account#"&amp;$L$15)+[2]!HsGetValue("FCC","Scenario#"&amp;$B$2,"Years#"&amp;$B$4,"Period#"&amp;$B$3,"View#"&amp;$B$10,"Consolidation#"&amp;$B$13,"Data Source#"&amp;$B$11,"Intercompany#"&amp;$B$14,"Movement#"&amp;$B$12,"Custom1#"&amp;$B$6,"Custom2#"&amp;$B$7,"Custom3#"&amp;$B$8,"Custom4#"&amp;$B$9,"Entity#"&amp;$B117,"Account#"&amp;$L$16)),2)</f>
        <v>0</v>
      </c>
      <c r="M117" s="231">
        <f>ROUND(([2]!HsGetValue("FCC","Scenario#"&amp;$B$2,"Years#"&amp;$B$4,"Period#"&amp;$B$3,"View#"&amp;$B$10,"Consolidation#"&amp;$B$13,"Data Source#"&amp;$B$11,"Intercompany#"&amp;$B$14,"Movement#"&amp;$B$12,"Custom1#"&amp;$B$6,"Custom2#"&amp;$B$7,"Custom3#"&amp;$B$8,"Custom4#"&amp;$B$9,"Entity#"&amp;$B117,"Account#"&amp;$M$15)+[2]!HsGetValue("FCC","Scenario#"&amp;$B$2,"Years#"&amp;$B$4,"Period#"&amp;$B$3,"View#"&amp;$B$10,"Consolidation#"&amp;$B$13,"Data Source#"&amp;$B$11,"Intercompany#"&amp;$B$14,"Movement#"&amp;$B$12,"Custom1#"&amp;$B$6,"Custom2#"&amp;$B$7,"Custom3#"&amp;$B$8,"Custom4#"&amp;$B$9,"Entity#"&amp;$B117,"Account#"&amp;$M$16)+[2]!HsGetValue("FCC","Scenario#"&amp;$B$2,"Years#"&amp;$B$4,"Period#"&amp;$B$3,"View#"&amp;$B$10,"Consolidation#"&amp;$B$13,"Data Source#"&amp;$B$11,"Intercompany#"&amp;$B$14,"Movement#"&amp;$B$12,"Custom1#"&amp;$B$6,"Custom2#"&amp;$B$7,"Custom3#"&amp;$B$8,"Custom4#"&amp;$B$9,"Entity#"&amp;$B117,"Account#"&amp;$M$17)),2)</f>
        <v>0</v>
      </c>
      <c r="N117" s="231">
        <f>ROUND(([2]!HsGetValue("FCC","Scenario#"&amp;$B$2,"Years#"&amp;$B$4,"Period#"&amp;$B$3,"View#"&amp;$B$10,"Consolidation#"&amp;$B$13,"Data Source#"&amp;$B$11,"Intercompany#"&amp;$B$14,"Movement#"&amp;$B$12,"Custom1#"&amp;$B$6,"Custom2#"&amp;$B$7,"Custom3#"&amp;$B$8,"Custom4#"&amp;$B$9,"Entity#"&amp;$B117,"Account#"&amp;$N$15)+[2]!HsGetValue("FCC","Scenario#"&amp;$B$2,"Years#"&amp;$B$4,"Period#"&amp;$B$3,"View#"&amp;$B$10,"Consolidation#"&amp;$B$13,"Data Source#"&amp;$B$11,"Intercompany#"&amp;$B$14,"Movement#"&amp;$B$12,"Custom1#"&amp;$B$6,"Custom2#"&amp;$B$7,"Custom3#"&amp;$B$8,"Custom4#"&amp;$B$9,"Entity#"&amp;$B117,"Account#"&amp;$N$16)),2)</f>
        <v>0</v>
      </c>
      <c r="O117" s="231">
        <f>ROUND(([2]!HsGetValue("FCC","Scenario#"&amp;$B$2,"Years#"&amp;$B$4,"Period#"&amp;$B$3,"View#"&amp;$B$10,"Consolidation#"&amp;$B$13,"Data Source#"&amp;$B$11,"Intercompany#"&amp;$B$14,"Movement#"&amp;$B$12,"Custom1#"&amp;$B$6,"Custom2#"&amp;$B$7,"Custom3#"&amp;$B$8,"Custom4#"&amp;$B$9,"Entity#"&amp;$B117,"Account#"&amp;$O$15)+[2]!HsGetValue("FCC","Scenario#"&amp;$B$2,"Years#"&amp;$B$4,"Period#"&amp;$B$3,"View#"&amp;$B$10,"Consolidation#"&amp;$B$13,"Data Source#"&amp;$B$11,"Intercompany#"&amp;$B$14,"Movement#"&amp;$B$12,"Custom1#"&amp;$B$6,"Custom2#"&amp;$B$7,"Custom3#"&amp;$B$8,"Custom4#"&amp;$B$9,"Entity#"&amp;$B117,"Account#"&amp;$O$16)),2)</f>
        <v>0</v>
      </c>
      <c r="P117" s="231">
        <f>ROUND(([2]!HsGetValue("FCC","Scenario#"&amp;$B$2,"Years#"&amp;$B$4,"Period#"&amp;$B$3,"View#"&amp;$B$10,"Consolidation#"&amp;$B$13,"Data Source#"&amp;$B$11,"Intercompany#"&amp;$B$14,"Movement#"&amp;$B$12,"Custom1#"&amp;$B$6,"Custom2#"&amp;$B$7,"Custom3#"&amp;$B$8,"Custom4#"&amp;$B$9,"Entity#"&amp;$B117,"Account#"&amp;$P$15)+[2]!HsGetValue("FCC","Scenario#"&amp;$B$2,"Years#"&amp;$B$4,"Period#"&amp;$B$3,"View#"&amp;$B$10,"Consolidation#"&amp;$B$13,"Data Source#"&amp;$B$11,"Intercompany#"&amp;$B$14,"Movement#"&amp;$B$12,"Custom1#"&amp;$B$6,"Custom2#"&amp;$B$7,"Custom3#"&amp;$B$8,"Custom4#"&amp;$B$9,"Entity#"&amp;$B117,"Account#"&amp;$P$16)),2)</f>
        <v>0</v>
      </c>
      <c r="Q117" s="133">
        <f>ROUND(([2]!HsGetValue("FCC","Scenario#"&amp;$B$2,"Years#"&amp;$B$4,"Period#"&amp;$B$3,"View#"&amp;$B$10,"Consolidation#"&amp;$B$13,"Data Source#"&amp;$B$11,"Intercompany#"&amp;$B$14,"Movement#"&amp;$B$12,"Custom1#"&amp;$B$6,"Custom2#"&amp;$B$7,"Custom3#"&amp;$B$8,"Custom4#"&amp;$B$9,"Entity#"&amp;$B117,"Account#"&amp;$Q$15)),2)</f>
        <v>0</v>
      </c>
      <c r="R117" s="231">
        <f>ROUND(([2]!HsGetValue("FCC","Scenario#"&amp;$B$2,"Years#"&amp;$B$4,"Period#"&amp;$B$3,"View#"&amp;$B$10,"Consolidation#"&amp;$B$13,"Data Source#"&amp;$B$11,"Intercompany#"&amp;$B$14,"Movement#"&amp;$B$12,"Custom1#"&amp;$B$6,"Custom2#"&amp;$B$7,"Custom3#"&amp;$B$8,"Custom4#"&amp;$B$9,"Entity#"&amp;$B117,"Account#"&amp;$R$15)),2)</f>
        <v>0</v>
      </c>
      <c r="S117" s="231">
        <f>ROUND(([2]!HsGetValue("FCC","Scenario#"&amp;$B$2,"Years#"&amp;$B$4,"Period#"&amp;$B$3,"View#"&amp;$B$10,"Consolidation#"&amp;$B$13,"Data Source#"&amp;$B$11,"Intercompany#"&amp;$B$14,"Movement#"&amp;$B$12,"Custom1#"&amp;$B$6,"Custom2#"&amp;$B$7,"Custom3#"&amp;$B$8,"Custom4#"&amp;$B$9,"Entity#"&amp;$B117,"Account#"&amp;$S$15)),2)</f>
        <v>0</v>
      </c>
      <c r="T117" s="231"/>
      <c r="U117" s="133">
        <f>ROUND(([2]!HsGetValue("FCC","Scenario#"&amp;$B$2,"Years#"&amp;$B$4,"Period#"&amp;$B$3,"View#"&amp;$B$10,"Consolidation#"&amp;$B$13,"Data Source#"&amp;$B$11,"Intercompany#"&amp;$B$14,"Movement#"&amp;$B$12,"Custom1#"&amp;$B$6,"Custom2#"&amp;$B$7,"Custom3#"&amp;$B$8,"Custom4#"&amp;$B$9,"Entity#"&amp;$B117,"Account#"&amp;$U$15)),2)</f>
        <v>0</v>
      </c>
      <c r="V117" s="231">
        <f>ROUND(([2]!HsGetValue("FCC","Scenario#"&amp;$B$2,"Years#"&amp;$B$4,"Period#"&amp;$B$3,"View#"&amp;$B$10,"Consolidation#"&amp;$B$13,"Data Source#"&amp;$B$11,"Intercompany#"&amp;$B$14,"Movement#"&amp;$B$12,"Custom1#"&amp;$B$6,"Custom2#"&amp;$B$7,"Custom3#"&amp;$B$8,"Custom4#"&amp;$B$9,"Entity#"&amp;$B117,"Account#"&amp;$V$15)),2)</f>
        <v>0</v>
      </c>
      <c r="W117" s="231">
        <f>ROUND(([2]!HsGetValue("FCC","Scenario#"&amp;$B$2,"Years#"&amp;$B$4,"Period#"&amp;$B$3,"View#"&amp;$B$10,"Consolidation#"&amp;$B$13,"Data Source#"&amp;$B$11,"Intercompany#"&amp;$B$14,"Movement#"&amp;$B$12,"Custom1#"&amp;$B$6,"Custom2#"&amp;$B$7,"Custom3#"&amp;$B$8,"Custom4#"&amp;$B$9,"Entity#"&amp;$B117,"Account#"&amp;$W$15)+[2]!HsGetValue("FCC","Scenario#"&amp;$B$2,"Years#"&amp;$B$4,"Period#"&amp;$B$3,"View#"&amp;$B$10,"Consolidation#"&amp;$B$13,"Data Source#"&amp;$B$11,"Intercompany#"&amp;$B$14,"Movement#"&amp;$B$12,"Custom1#"&amp;$B$6,"Custom2#"&amp;$B$7,"Custom3#"&amp;$B$8,"Custom4#"&amp;$B$9,"Entity#"&amp;$B117,"Account#"&amp;$W$16)),2)</f>
        <v>0</v>
      </c>
    </row>
    <row r="118" spans="1:23" s="41" customFormat="1" ht="15" hidden="1" customHeight="1" outlineLevel="1">
      <c r="A118" s="240" t="s">
        <v>420</v>
      </c>
      <c r="B118" s="240" t="s">
        <v>339</v>
      </c>
      <c r="C118" s="240">
        <v>85640</v>
      </c>
      <c r="D118" s="240" t="s">
        <v>178</v>
      </c>
      <c r="E118" s="41" t="s">
        <v>96</v>
      </c>
      <c r="F118" s="229">
        <f t="shared" si="2"/>
        <v>48796.76</v>
      </c>
      <c r="G118" s="231">
        <f>ROUND(([2]!HsGetValue("FCC","Scenario#"&amp;$B$2,"Years#"&amp;$B$4,"Period#"&amp;$B$3,"View#"&amp;$B$10,"Consolidation#"&amp;$B$13,"Data Source#"&amp;B$11,"Intercompany#"&amp;$B$14,"Movement#"&amp;$B$12,"Custom1#"&amp;$B$6,"Custom2#"&amp;$B$7,"Custom3#"&amp;$B$8,"Custom4#"&amp;$B$9,"Entity#"&amp;$B118,"Account#"&amp;$G$15)+[2]!HsGetValue("FCC","Scenario#"&amp;$B$2,"Years#"&amp;$B$4,"Period#"&amp;$B$3,"View#"&amp;$B$10,"Consolidation#"&amp;$B$13,"Data Source#"&amp;B$11,"Intercompany#"&amp;$B$14,"Movement#"&amp;$B$12,"Custom1#"&amp;$B$6,"Custom2#"&amp;$B$7,"Custom3#"&amp;$B$8,"Custom4#"&amp;$B$9,"Entity#"&amp;$B118,"Account#"&amp;$G$16)),2)</f>
        <v>0</v>
      </c>
      <c r="H118" s="231">
        <f>ROUND(([2]!HsGetValue("FCC","Scenario#"&amp;$B$2,"Years#"&amp;$B$4,"Period#"&amp;$B$3,"View#"&amp;$B$10,"Consolidation#"&amp;$B$13,"Data Source#"&amp;$B$11,"Intercompany#"&amp;$B$14,"Movement#"&amp;$B$12,"Custom1#"&amp;$B$6,"Custom2#"&amp;$B$7,"Custom3#"&amp;$B$8,"Custom4#"&amp;$B$9,"Entity#"&amp;$B118,"Account#"&amp;$H$15)+[2]!HsGetValue("FCC","Scenario#"&amp;$B$2,"Years#"&amp;$B$4,"Period#"&amp;$B$3,"View#"&amp;$B$10,"Consolidation#"&amp;$B$13,"Data Source#"&amp;$B$11,"Intercompany#"&amp;$B$14,"Movement#"&amp;$B$12,"Custom1#"&amp;$B$6,"Custom2#"&amp;$B$7,"Custom3#"&amp;$B$8,"Custom4#"&amp;$B$9,"Entity#"&amp;$B118,"Account#"&amp;$H$16)),2)</f>
        <v>0</v>
      </c>
      <c r="I118" s="133">
        <f>ROUND(([2]!HsGetValue("FCC","Scenario#"&amp;$B$2,"Years#"&amp;$B$4,"Period#"&amp;$B$3,"View#"&amp;$B$10,"Consolidation#"&amp;$B$13,"Data Source#"&amp;$B$11,"Intercompany#"&amp;$B$14,"Movement#"&amp;$B$12,"Custom1#"&amp;$B$6,"Custom2#"&amp;$B$7,"Custom3#"&amp;$B$8,"Custom4#"&amp;$B$9,"Entity#"&amp;$B118,"Account#"&amp;$I$15)+[2]!HsGetValue("FCC","Scenario#"&amp;$B$2,"Years#"&amp;$B$4,"Period#"&amp;$B$3,"View#"&amp;$B$10,"Consolidation#"&amp;$B$13,"Data Source#"&amp;$B$11,"Intercompany#"&amp;$B$14,"Movement#"&amp;$B$12,"Custom1#"&amp;$B$6,"Custom2#"&amp;$B$7,"Custom3#"&amp;$B$8,"Custom4#"&amp;$B$9,"Entity#"&amp;$B118,"Account#"&amp;$I$16)+[2]!HsGetValue("FCC","Scenario#"&amp;$B$2,"Years#"&amp;$B$4,"Period#"&amp;$B$3,"View#"&amp;$B$10,"Consolidation#"&amp;$B$13,"Data Source#"&amp;$B$11,"Intercompany#"&amp;$B$14,"Movement#"&amp;$B$12,"Custom1#"&amp;$B$6,"Custom2#"&amp;$B$7,"Custom3#"&amp;$B$8,"Custom4#"&amp;$B$9,"Entity#"&amp;$B118,"Account#"&amp;$I$17)),2)</f>
        <v>0</v>
      </c>
      <c r="J118" s="234">
        <f>ROUND(([2]!HsGetValue("FCC","Scenario#"&amp;$B$2,"Years#"&amp;$B$4,"Period#"&amp;$B$3,"View#"&amp;$B$10,"Consolidation#"&amp;$B$13,"Data Source#"&amp;$B$11,"Intercompany#"&amp;$B$14,"Movement#"&amp;$B$12,"Custom1#"&amp;$B$6,"Custom2#"&amp;$B$7,"Custom3#"&amp;$B$8,"Custom4#"&amp;$B$9,"Entity#"&amp;$B118,"Account#"&amp;$J$15)+[2]!HsGetValue("FCC","Scenario#"&amp;$B$2,"Years#"&amp;$B$4,"Period#"&amp;$B$3,"View#"&amp;$B$10,"Consolidation#"&amp;$B$13,"Data Source#"&amp;$B$11,"Intercompany#"&amp;$B$14,"Movement#"&amp;$B$12,"Custom1#"&amp;$B$6,"Custom2#"&amp;$B$7,"Custom3#"&amp;$B$8,"Custom4#"&amp;$B$9,"Entity#"&amp;$B118,"Account#"&amp;$J$16)),2)</f>
        <v>0</v>
      </c>
      <c r="K118" s="231">
        <f>ROUND(([2]!HsGetValue("FCC","Scenario#"&amp;$B$2,"Years#"&amp;$B$4,"Period#"&amp;$B$3,"View#"&amp;$B$10,"Consolidation#"&amp;$B$13,"Data Source#"&amp;$B$11,"Intercompany#"&amp;$B$14,"Movement#"&amp;$B$12,"Custom1#"&amp;$B$6,"Custom2#"&amp;$B$7,"Custom3#"&amp;$B$8,"Custom4#"&amp;$B$9,"Entity#"&amp;$B118,"Account#"&amp;$K$15)+[2]!HsGetValue("FCC","Scenario#"&amp;$B$2,"Years#"&amp;$B$4,"Period#"&amp;$B$3,"View#"&amp;$B$10,"Consolidation#"&amp;$B$13,"Data Source#"&amp;$B$11,"Intercompany#"&amp;$B$14,"Movement#"&amp;$B$12,"Custom1#"&amp;$B$6,"Custom2#"&amp;$B$7,"Custom3#"&amp;$B$8,"Custom4#"&amp;$B$9,"Entity#"&amp;$B118,"Account#"&amp;$K$16)+[2]!HsGetValue("FCC","Scenario#"&amp;$B$2,"Years#"&amp;$B$4,"Period#"&amp;$B$3,"View#"&amp;$B$10,"Consolidation#"&amp;$B$13,"Data Source#"&amp;$B$11,"Intercompany#"&amp;$B$14,"Movement#"&amp;$B$12,"Custom1#"&amp;$B$6,"Custom2#"&amp;$B$7,"Custom3#"&amp;$B$8,"Custom4#"&amp;$B$9,"Entity#"&amp;$B118,"Account#"&amp;$K$17)+[2]!HsGetValue("FCC","Scenario#"&amp;$B$2,"Years#"&amp;$B$4,"Period#"&amp;$B$3,"View#"&amp;$B$10,"Consolidation#"&amp;$B$13,"Data Source#"&amp;$B$11,"Intercompany#"&amp;$B$14,"Movement#"&amp;$B$12,"Custom1#"&amp;$B$6,"Custom2#"&amp;$B$7,"Custom3#"&amp;$B$8,"Custom4#"&amp;$B$9,"Entity#"&amp;$B118,"Account#"&amp;$K$18)),2)</f>
        <v>48796.76</v>
      </c>
      <c r="L118" s="231">
        <f>ROUND(([2]!HsGetValue("FCC","Scenario#"&amp;$B$2,"Years#"&amp;$B$4,"Period#"&amp;$B$3,"View#"&amp;$B$10,"Consolidation#"&amp;$B$13,"Data Source#"&amp;$B$11,"Intercompany#"&amp;$B$14,"Movement#"&amp;$B$12,"Custom1#"&amp;$B$6,"Custom2#"&amp;$B$7,"Custom3#"&amp;$B$8,"Custom4#"&amp;$B$9,"Entity#"&amp;$B118,"Account#"&amp;$L$15)+[2]!HsGetValue("FCC","Scenario#"&amp;$B$2,"Years#"&amp;$B$4,"Period#"&amp;$B$3,"View#"&amp;$B$10,"Consolidation#"&amp;$B$13,"Data Source#"&amp;$B$11,"Intercompany#"&amp;$B$14,"Movement#"&amp;$B$12,"Custom1#"&amp;$B$6,"Custom2#"&amp;$B$7,"Custom3#"&amp;$B$8,"Custom4#"&amp;$B$9,"Entity#"&amp;$B118,"Account#"&amp;$L$16)),2)</f>
        <v>0</v>
      </c>
      <c r="M118" s="231">
        <f>ROUND(([2]!HsGetValue("FCC","Scenario#"&amp;$B$2,"Years#"&amp;$B$4,"Period#"&amp;$B$3,"View#"&amp;$B$10,"Consolidation#"&amp;$B$13,"Data Source#"&amp;$B$11,"Intercompany#"&amp;$B$14,"Movement#"&amp;$B$12,"Custom1#"&amp;$B$6,"Custom2#"&amp;$B$7,"Custom3#"&amp;$B$8,"Custom4#"&amp;$B$9,"Entity#"&amp;$B118,"Account#"&amp;$M$15)+[2]!HsGetValue("FCC","Scenario#"&amp;$B$2,"Years#"&amp;$B$4,"Period#"&amp;$B$3,"View#"&amp;$B$10,"Consolidation#"&amp;$B$13,"Data Source#"&amp;$B$11,"Intercompany#"&amp;$B$14,"Movement#"&amp;$B$12,"Custom1#"&amp;$B$6,"Custom2#"&amp;$B$7,"Custom3#"&amp;$B$8,"Custom4#"&amp;$B$9,"Entity#"&amp;$B118,"Account#"&amp;$M$16)+[2]!HsGetValue("FCC","Scenario#"&amp;$B$2,"Years#"&amp;$B$4,"Period#"&amp;$B$3,"View#"&amp;$B$10,"Consolidation#"&amp;$B$13,"Data Source#"&amp;$B$11,"Intercompany#"&amp;$B$14,"Movement#"&amp;$B$12,"Custom1#"&amp;$B$6,"Custom2#"&amp;$B$7,"Custom3#"&amp;$B$8,"Custom4#"&amp;$B$9,"Entity#"&amp;$B118,"Account#"&amp;$M$17)),2)</f>
        <v>0</v>
      </c>
      <c r="N118" s="231">
        <f>ROUND(([2]!HsGetValue("FCC","Scenario#"&amp;$B$2,"Years#"&amp;$B$4,"Period#"&amp;$B$3,"View#"&amp;$B$10,"Consolidation#"&amp;$B$13,"Data Source#"&amp;$B$11,"Intercompany#"&amp;$B$14,"Movement#"&amp;$B$12,"Custom1#"&amp;$B$6,"Custom2#"&amp;$B$7,"Custom3#"&amp;$B$8,"Custom4#"&amp;$B$9,"Entity#"&amp;$B118,"Account#"&amp;$N$15)+[2]!HsGetValue("FCC","Scenario#"&amp;$B$2,"Years#"&amp;$B$4,"Period#"&amp;$B$3,"View#"&amp;$B$10,"Consolidation#"&amp;$B$13,"Data Source#"&amp;$B$11,"Intercompany#"&amp;$B$14,"Movement#"&amp;$B$12,"Custom1#"&amp;$B$6,"Custom2#"&amp;$B$7,"Custom3#"&amp;$B$8,"Custom4#"&amp;$B$9,"Entity#"&amp;$B118,"Account#"&amp;$N$16)),2)</f>
        <v>0</v>
      </c>
      <c r="O118" s="231">
        <f>ROUND(([2]!HsGetValue("FCC","Scenario#"&amp;$B$2,"Years#"&amp;$B$4,"Period#"&amp;$B$3,"View#"&amp;$B$10,"Consolidation#"&amp;$B$13,"Data Source#"&amp;$B$11,"Intercompany#"&amp;$B$14,"Movement#"&amp;$B$12,"Custom1#"&amp;$B$6,"Custom2#"&amp;$B$7,"Custom3#"&amp;$B$8,"Custom4#"&amp;$B$9,"Entity#"&amp;$B118,"Account#"&amp;$O$15)+[2]!HsGetValue("FCC","Scenario#"&amp;$B$2,"Years#"&amp;$B$4,"Period#"&amp;$B$3,"View#"&amp;$B$10,"Consolidation#"&amp;$B$13,"Data Source#"&amp;$B$11,"Intercompany#"&amp;$B$14,"Movement#"&amp;$B$12,"Custom1#"&amp;$B$6,"Custom2#"&amp;$B$7,"Custom3#"&amp;$B$8,"Custom4#"&amp;$B$9,"Entity#"&amp;$B118,"Account#"&amp;$O$16)),2)</f>
        <v>0</v>
      </c>
      <c r="P118" s="231">
        <f>ROUND(([2]!HsGetValue("FCC","Scenario#"&amp;$B$2,"Years#"&amp;$B$4,"Period#"&amp;$B$3,"View#"&amp;$B$10,"Consolidation#"&amp;$B$13,"Data Source#"&amp;$B$11,"Intercompany#"&amp;$B$14,"Movement#"&amp;$B$12,"Custom1#"&amp;$B$6,"Custom2#"&amp;$B$7,"Custom3#"&amp;$B$8,"Custom4#"&amp;$B$9,"Entity#"&amp;$B118,"Account#"&amp;$P$15)+[2]!HsGetValue("FCC","Scenario#"&amp;$B$2,"Years#"&amp;$B$4,"Period#"&amp;$B$3,"View#"&amp;$B$10,"Consolidation#"&amp;$B$13,"Data Source#"&amp;$B$11,"Intercompany#"&amp;$B$14,"Movement#"&amp;$B$12,"Custom1#"&amp;$B$6,"Custom2#"&amp;$B$7,"Custom3#"&amp;$B$8,"Custom4#"&amp;$B$9,"Entity#"&amp;$B118,"Account#"&amp;$P$16)),2)</f>
        <v>0</v>
      </c>
      <c r="Q118" s="133">
        <f>ROUND(([2]!HsGetValue("FCC","Scenario#"&amp;$B$2,"Years#"&amp;$B$4,"Period#"&amp;$B$3,"View#"&amp;$B$10,"Consolidation#"&amp;$B$13,"Data Source#"&amp;$B$11,"Intercompany#"&amp;$B$14,"Movement#"&amp;$B$12,"Custom1#"&amp;$B$6,"Custom2#"&amp;$B$7,"Custom3#"&amp;$B$8,"Custom4#"&amp;$B$9,"Entity#"&amp;$B118,"Account#"&amp;$Q$15)),2)</f>
        <v>0</v>
      </c>
      <c r="R118" s="231">
        <f>ROUND(([2]!HsGetValue("FCC","Scenario#"&amp;$B$2,"Years#"&amp;$B$4,"Period#"&amp;$B$3,"View#"&amp;$B$10,"Consolidation#"&amp;$B$13,"Data Source#"&amp;$B$11,"Intercompany#"&amp;$B$14,"Movement#"&amp;$B$12,"Custom1#"&amp;$B$6,"Custom2#"&amp;$B$7,"Custom3#"&amp;$B$8,"Custom4#"&amp;$B$9,"Entity#"&amp;$B118,"Account#"&amp;$R$15)),2)</f>
        <v>0</v>
      </c>
      <c r="S118" s="231">
        <f>ROUND(([2]!HsGetValue("FCC","Scenario#"&amp;$B$2,"Years#"&amp;$B$4,"Period#"&amp;$B$3,"View#"&amp;$B$10,"Consolidation#"&amp;$B$13,"Data Source#"&amp;$B$11,"Intercompany#"&amp;$B$14,"Movement#"&amp;$B$12,"Custom1#"&amp;$B$6,"Custom2#"&amp;$B$7,"Custom3#"&amp;$B$8,"Custom4#"&amp;$B$9,"Entity#"&amp;$B118,"Account#"&amp;$S$15)),2)</f>
        <v>0</v>
      </c>
      <c r="T118" s="231"/>
      <c r="U118" s="133">
        <f>ROUND(([2]!HsGetValue("FCC","Scenario#"&amp;$B$2,"Years#"&amp;$B$4,"Period#"&amp;$B$3,"View#"&amp;$B$10,"Consolidation#"&amp;$B$13,"Data Source#"&amp;$B$11,"Intercompany#"&amp;$B$14,"Movement#"&amp;$B$12,"Custom1#"&amp;$B$6,"Custom2#"&amp;$B$7,"Custom3#"&amp;$B$8,"Custom4#"&amp;$B$9,"Entity#"&amp;$B118,"Account#"&amp;$U$15)),2)</f>
        <v>0</v>
      </c>
      <c r="V118" s="231">
        <f>ROUND(([2]!HsGetValue("FCC","Scenario#"&amp;$B$2,"Years#"&amp;$B$4,"Period#"&amp;$B$3,"View#"&amp;$B$10,"Consolidation#"&amp;$B$13,"Data Source#"&amp;$B$11,"Intercompany#"&amp;$B$14,"Movement#"&amp;$B$12,"Custom1#"&amp;$B$6,"Custom2#"&amp;$B$7,"Custom3#"&amp;$B$8,"Custom4#"&amp;$B$9,"Entity#"&amp;$B118,"Account#"&amp;$V$15)),2)</f>
        <v>0</v>
      </c>
      <c r="W118" s="231">
        <f>ROUND(([2]!HsGetValue("FCC","Scenario#"&amp;$B$2,"Years#"&amp;$B$4,"Period#"&amp;$B$3,"View#"&amp;$B$10,"Consolidation#"&amp;$B$13,"Data Source#"&amp;$B$11,"Intercompany#"&amp;$B$14,"Movement#"&amp;$B$12,"Custom1#"&amp;$B$6,"Custom2#"&amp;$B$7,"Custom3#"&amp;$B$8,"Custom4#"&amp;$B$9,"Entity#"&amp;$B118,"Account#"&amp;$W$15)+[2]!HsGetValue("FCC","Scenario#"&amp;$B$2,"Years#"&amp;$B$4,"Period#"&amp;$B$3,"View#"&amp;$B$10,"Consolidation#"&amp;$B$13,"Data Source#"&amp;$B$11,"Intercompany#"&amp;$B$14,"Movement#"&amp;$B$12,"Custom1#"&amp;$B$6,"Custom2#"&amp;$B$7,"Custom3#"&amp;$B$8,"Custom4#"&amp;$B$9,"Entity#"&amp;$B118,"Account#"&amp;$W$16)),2)</f>
        <v>0</v>
      </c>
    </row>
    <row r="119" spans="1:23" s="41" customFormat="1" ht="15" hidden="1" customHeight="1" outlineLevel="1">
      <c r="A119" s="240" t="s">
        <v>420</v>
      </c>
      <c r="B119" s="240" t="s">
        <v>340</v>
      </c>
      <c r="C119" s="240">
        <v>85840</v>
      </c>
      <c r="D119" s="240" t="s">
        <v>178</v>
      </c>
      <c r="E119" s="41" t="s">
        <v>97</v>
      </c>
      <c r="F119" s="229">
        <f t="shared" si="2"/>
        <v>1032029.4</v>
      </c>
      <c r="G119" s="231">
        <f>ROUND(([2]!HsGetValue("FCC","Scenario#"&amp;$B$2,"Years#"&amp;$B$4,"Period#"&amp;$B$3,"View#"&amp;$B$10,"Consolidation#"&amp;$B$13,"Data Source#"&amp;B$11,"Intercompany#"&amp;$B$14,"Movement#"&amp;$B$12,"Custom1#"&amp;$B$6,"Custom2#"&amp;$B$7,"Custom3#"&amp;$B$8,"Custom4#"&amp;$B$9,"Entity#"&amp;$B119,"Account#"&amp;$G$15)+[2]!HsGetValue("FCC","Scenario#"&amp;$B$2,"Years#"&amp;$B$4,"Period#"&amp;$B$3,"View#"&amp;$B$10,"Consolidation#"&amp;$B$13,"Data Source#"&amp;B$11,"Intercompany#"&amp;$B$14,"Movement#"&amp;$B$12,"Custom1#"&amp;$B$6,"Custom2#"&amp;$B$7,"Custom3#"&amp;$B$8,"Custom4#"&amp;$B$9,"Entity#"&amp;$B119,"Account#"&amp;$G$16)),2)</f>
        <v>0</v>
      </c>
      <c r="H119" s="231">
        <f>ROUND(([2]!HsGetValue("FCC","Scenario#"&amp;$B$2,"Years#"&amp;$B$4,"Period#"&amp;$B$3,"View#"&amp;$B$10,"Consolidation#"&amp;$B$13,"Data Source#"&amp;$B$11,"Intercompany#"&amp;$B$14,"Movement#"&amp;$B$12,"Custom1#"&amp;$B$6,"Custom2#"&amp;$B$7,"Custom3#"&amp;$B$8,"Custom4#"&amp;$B$9,"Entity#"&amp;$B119,"Account#"&amp;$H$15)+[2]!HsGetValue("FCC","Scenario#"&amp;$B$2,"Years#"&amp;$B$4,"Period#"&amp;$B$3,"View#"&amp;$B$10,"Consolidation#"&amp;$B$13,"Data Source#"&amp;$B$11,"Intercompany#"&amp;$B$14,"Movement#"&amp;$B$12,"Custom1#"&amp;$B$6,"Custom2#"&amp;$B$7,"Custom3#"&amp;$B$8,"Custom4#"&amp;$B$9,"Entity#"&amp;$B119,"Account#"&amp;$H$16)),2)</f>
        <v>0</v>
      </c>
      <c r="I119" s="133">
        <f>ROUND(([2]!HsGetValue("FCC","Scenario#"&amp;$B$2,"Years#"&amp;$B$4,"Period#"&amp;$B$3,"View#"&amp;$B$10,"Consolidation#"&amp;$B$13,"Data Source#"&amp;$B$11,"Intercompany#"&amp;$B$14,"Movement#"&amp;$B$12,"Custom1#"&amp;$B$6,"Custom2#"&amp;$B$7,"Custom3#"&amp;$B$8,"Custom4#"&amp;$B$9,"Entity#"&amp;$B119,"Account#"&amp;$I$15)+[2]!HsGetValue("FCC","Scenario#"&amp;$B$2,"Years#"&amp;$B$4,"Period#"&amp;$B$3,"View#"&amp;$B$10,"Consolidation#"&amp;$B$13,"Data Source#"&amp;$B$11,"Intercompany#"&amp;$B$14,"Movement#"&amp;$B$12,"Custom1#"&amp;$B$6,"Custom2#"&amp;$B$7,"Custom3#"&amp;$B$8,"Custom4#"&amp;$B$9,"Entity#"&amp;$B119,"Account#"&amp;$I$16)+[2]!HsGetValue("FCC","Scenario#"&amp;$B$2,"Years#"&amp;$B$4,"Period#"&amp;$B$3,"View#"&amp;$B$10,"Consolidation#"&amp;$B$13,"Data Source#"&amp;$B$11,"Intercompany#"&amp;$B$14,"Movement#"&amp;$B$12,"Custom1#"&amp;$B$6,"Custom2#"&amp;$B$7,"Custom3#"&amp;$B$8,"Custom4#"&amp;$B$9,"Entity#"&amp;$B119,"Account#"&amp;$I$17)),2)</f>
        <v>1030000</v>
      </c>
      <c r="J119" s="234">
        <f>ROUND(([2]!HsGetValue("FCC","Scenario#"&amp;$B$2,"Years#"&amp;$B$4,"Period#"&amp;$B$3,"View#"&amp;$B$10,"Consolidation#"&amp;$B$13,"Data Source#"&amp;$B$11,"Intercompany#"&amp;$B$14,"Movement#"&amp;$B$12,"Custom1#"&amp;$B$6,"Custom2#"&amp;$B$7,"Custom3#"&amp;$B$8,"Custom4#"&amp;$B$9,"Entity#"&amp;$B119,"Account#"&amp;$J$15)+[2]!HsGetValue("FCC","Scenario#"&amp;$B$2,"Years#"&amp;$B$4,"Period#"&amp;$B$3,"View#"&amp;$B$10,"Consolidation#"&amp;$B$13,"Data Source#"&amp;$B$11,"Intercompany#"&amp;$B$14,"Movement#"&amp;$B$12,"Custom1#"&amp;$B$6,"Custom2#"&amp;$B$7,"Custom3#"&amp;$B$8,"Custom4#"&amp;$B$9,"Entity#"&amp;$B119,"Account#"&amp;$J$16)),2)</f>
        <v>0</v>
      </c>
      <c r="K119" s="231">
        <f>ROUND(([2]!HsGetValue("FCC","Scenario#"&amp;$B$2,"Years#"&amp;$B$4,"Period#"&amp;$B$3,"View#"&amp;$B$10,"Consolidation#"&amp;$B$13,"Data Source#"&amp;$B$11,"Intercompany#"&amp;$B$14,"Movement#"&amp;$B$12,"Custom1#"&amp;$B$6,"Custom2#"&amp;$B$7,"Custom3#"&amp;$B$8,"Custom4#"&amp;$B$9,"Entity#"&amp;$B119,"Account#"&amp;$K$15)+[2]!HsGetValue("FCC","Scenario#"&amp;$B$2,"Years#"&amp;$B$4,"Period#"&amp;$B$3,"View#"&amp;$B$10,"Consolidation#"&amp;$B$13,"Data Source#"&amp;$B$11,"Intercompany#"&amp;$B$14,"Movement#"&amp;$B$12,"Custom1#"&amp;$B$6,"Custom2#"&amp;$B$7,"Custom3#"&amp;$B$8,"Custom4#"&amp;$B$9,"Entity#"&amp;$B119,"Account#"&amp;$K$16)+[2]!HsGetValue("FCC","Scenario#"&amp;$B$2,"Years#"&amp;$B$4,"Period#"&amp;$B$3,"View#"&amp;$B$10,"Consolidation#"&amp;$B$13,"Data Source#"&amp;$B$11,"Intercompany#"&amp;$B$14,"Movement#"&amp;$B$12,"Custom1#"&amp;$B$6,"Custom2#"&amp;$B$7,"Custom3#"&amp;$B$8,"Custom4#"&amp;$B$9,"Entity#"&amp;$B119,"Account#"&amp;$K$17)+[2]!HsGetValue("FCC","Scenario#"&amp;$B$2,"Years#"&amp;$B$4,"Period#"&amp;$B$3,"View#"&amp;$B$10,"Consolidation#"&amp;$B$13,"Data Source#"&amp;$B$11,"Intercompany#"&amp;$B$14,"Movement#"&amp;$B$12,"Custom1#"&amp;$B$6,"Custom2#"&amp;$B$7,"Custom3#"&amp;$B$8,"Custom4#"&amp;$B$9,"Entity#"&amp;$B119,"Account#"&amp;$K$18)),2)</f>
        <v>2029.4</v>
      </c>
      <c r="L119" s="231">
        <f>ROUND(([2]!HsGetValue("FCC","Scenario#"&amp;$B$2,"Years#"&amp;$B$4,"Period#"&amp;$B$3,"View#"&amp;$B$10,"Consolidation#"&amp;$B$13,"Data Source#"&amp;$B$11,"Intercompany#"&amp;$B$14,"Movement#"&amp;$B$12,"Custom1#"&amp;$B$6,"Custom2#"&amp;$B$7,"Custom3#"&amp;$B$8,"Custom4#"&amp;$B$9,"Entity#"&amp;$B119,"Account#"&amp;$L$15)+[2]!HsGetValue("FCC","Scenario#"&amp;$B$2,"Years#"&amp;$B$4,"Period#"&amp;$B$3,"View#"&amp;$B$10,"Consolidation#"&amp;$B$13,"Data Source#"&amp;$B$11,"Intercompany#"&amp;$B$14,"Movement#"&amp;$B$12,"Custom1#"&amp;$B$6,"Custom2#"&amp;$B$7,"Custom3#"&amp;$B$8,"Custom4#"&amp;$B$9,"Entity#"&amp;$B119,"Account#"&amp;$L$16)),2)</f>
        <v>0</v>
      </c>
      <c r="M119" s="231">
        <f>ROUND(([2]!HsGetValue("FCC","Scenario#"&amp;$B$2,"Years#"&amp;$B$4,"Period#"&amp;$B$3,"View#"&amp;$B$10,"Consolidation#"&amp;$B$13,"Data Source#"&amp;$B$11,"Intercompany#"&amp;$B$14,"Movement#"&amp;$B$12,"Custom1#"&amp;$B$6,"Custom2#"&amp;$B$7,"Custom3#"&amp;$B$8,"Custom4#"&amp;$B$9,"Entity#"&amp;$B119,"Account#"&amp;$M$15)+[2]!HsGetValue("FCC","Scenario#"&amp;$B$2,"Years#"&amp;$B$4,"Period#"&amp;$B$3,"View#"&amp;$B$10,"Consolidation#"&amp;$B$13,"Data Source#"&amp;$B$11,"Intercompany#"&amp;$B$14,"Movement#"&amp;$B$12,"Custom1#"&amp;$B$6,"Custom2#"&amp;$B$7,"Custom3#"&amp;$B$8,"Custom4#"&amp;$B$9,"Entity#"&amp;$B119,"Account#"&amp;$M$16)+[2]!HsGetValue("FCC","Scenario#"&amp;$B$2,"Years#"&amp;$B$4,"Period#"&amp;$B$3,"View#"&amp;$B$10,"Consolidation#"&amp;$B$13,"Data Source#"&amp;$B$11,"Intercompany#"&amp;$B$14,"Movement#"&amp;$B$12,"Custom1#"&amp;$B$6,"Custom2#"&amp;$B$7,"Custom3#"&amp;$B$8,"Custom4#"&amp;$B$9,"Entity#"&amp;$B119,"Account#"&amp;$M$17)),2)</f>
        <v>0</v>
      </c>
      <c r="N119" s="231">
        <f>ROUND(([2]!HsGetValue("FCC","Scenario#"&amp;$B$2,"Years#"&amp;$B$4,"Period#"&amp;$B$3,"View#"&amp;$B$10,"Consolidation#"&amp;$B$13,"Data Source#"&amp;$B$11,"Intercompany#"&amp;$B$14,"Movement#"&amp;$B$12,"Custom1#"&amp;$B$6,"Custom2#"&amp;$B$7,"Custom3#"&amp;$B$8,"Custom4#"&amp;$B$9,"Entity#"&amp;$B119,"Account#"&amp;$N$15)+[2]!HsGetValue("FCC","Scenario#"&amp;$B$2,"Years#"&amp;$B$4,"Period#"&amp;$B$3,"View#"&amp;$B$10,"Consolidation#"&amp;$B$13,"Data Source#"&amp;$B$11,"Intercompany#"&amp;$B$14,"Movement#"&amp;$B$12,"Custom1#"&amp;$B$6,"Custom2#"&amp;$B$7,"Custom3#"&amp;$B$8,"Custom4#"&amp;$B$9,"Entity#"&amp;$B119,"Account#"&amp;$N$16)),2)</f>
        <v>0</v>
      </c>
      <c r="O119" s="231">
        <f>ROUND(([2]!HsGetValue("FCC","Scenario#"&amp;$B$2,"Years#"&amp;$B$4,"Period#"&amp;$B$3,"View#"&amp;$B$10,"Consolidation#"&amp;$B$13,"Data Source#"&amp;$B$11,"Intercompany#"&amp;$B$14,"Movement#"&amp;$B$12,"Custom1#"&amp;$B$6,"Custom2#"&amp;$B$7,"Custom3#"&amp;$B$8,"Custom4#"&amp;$B$9,"Entity#"&amp;$B119,"Account#"&amp;$O$15)+[2]!HsGetValue("FCC","Scenario#"&amp;$B$2,"Years#"&amp;$B$4,"Period#"&amp;$B$3,"View#"&amp;$B$10,"Consolidation#"&amp;$B$13,"Data Source#"&amp;$B$11,"Intercompany#"&amp;$B$14,"Movement#"&amp;$B$12,"Custom1#"&amp;$B$6,"Custom2#"&amp;$B$7,"Custom3#"&amp;$B$8,"Custom4#"&amp;$B$9,"Entity#"&amp;$B119,"Account#"&amp;$O$16)),2)</f>
        <v>0</v>
      </c>
      <c r="P119" s="231">
        <f>ROUND(([2]!HsGetValue("FCC","Scenario#"&amp;$B$2,"Years#"&amp;$B$4,"Period#"&amp;$B$3,"View#"&amp;$B$10,"Consolidation#"&amp;$B$13,"Data Source#"&amp;$B$11,"Intercompany#"&amp;$B$14,"Movement#"&amp;$B$12,"Custom1#"&amp;$B$6,"Custom2#"&amp;$B$7,"Custom3#"&amp;$B$8,"Custom4#"&amp;$B$9,"Entity#"&amp;$B119,"Account#"&amp;$P$15)+[2]!HsGetValue("FCC","Scenario#"&amp;$B$2,"Years#"&amp;$B$4,"Period#"&amp;$B$3,"View#"&amp;$B$10,"Consolidation#"&amp;$B$13,"Data Source#"&amp;$B$11,"Intercompany#"&amp;$B$14,"Movement#"&amp;$B$12,"Custom1#"&amp;$B$6,"Custom2#"&amp;$B$7,"Custom3#"&amp;$B$8,"Custom4#"&amp;$B$9,"Entity#"&amp;$B119,"Account#"&amp;$P$16)),2)</f>
        <v>0</v>
      </c>
      <c r="Q119" s="133">
        <f>ROUND(([2]!HsGetValue("FCC","Scenario#"&amp;$B$2,"Years#"&amp;$B$4,"Period#"&amp;$B$3,"View#"&amp;$B$10,"Consolidation#"&amp;$B$13,"Data Source#"&amp;$B$11,"Intercompany#"&amp;$B$14,"Movement#"&amp;$B$12,"Custom1#"&amp;$B$6,"Custom2#"&amp;$B$7,"Custom3#"&amp;$B$8,"Custom4#"&amp;$B$9,"Entity#"&amp;$B119,"Account#"&amp;$Q$15)),2)</f>
        <v>0</v>
      </c>
      <c r="R119" s="231">
        <f>ROUND(([2]!HsGetValue("FCC","Scenario#"&amp;$B$2,"Years#"&amp;$B$4,"Period#"&amp;$B$3,"View#"&amp;$B$10,"Consolidation#"&amp;$B$13,"Data Source#"&amp;$B$11,"Intercompany#"&amp;$B$14,"Movement#"&amp;$B$12,"Custom1#"&amp;$B$6,"Custom2#"&amp;$B$7,"Custom3#"&amp;$B$8,"Custom4#"&amp;$B$9,"Entity#"&amp;$B119,"Account#"&amp;$R$15)),2)</f>
        <v>0</v>
      </c>
      <c r="S119" s="231">
        <f>ROUND(([2]!HsGetValue("FCC","Scenario#"&amp;$B$2,"Years#"&amp;$B$4,"Period#"&amp;$B$3,"View#"&amp;$B$10,"Consolidation#"&amp;$B$13,"Data Source#"&amp;$B$11,"Intercompany#"&amp;$B$14,"Movement#"&amp;$B$12,"Custom1#"&amp;$B$6,"Custom2#"&amp;$B$7,"Custom3#"&amp;$B$8,"Custom4#"&amp;$B$9,"Entity#"&amp;$B119,"Account#"&amp;$S$15)),2)</f>
        <v>0</v>
      </c>
      <c r="T119" s="231"/>
      <c r="U119" s="133">
        <f>ROUND(([2]!HsGetValue("FCC","Scenario#"&amp;$B$2,"Years#"&amp;$B$4,"Period#"&amp;$B$3,"View#"&amp;$B$10,"Consolidation#"&amp;$B$13,"Data Source#"&amp;$B$11,"Intercompany#"&amp;$B$14,"Movement#"&amp;$B$12,"Custom1#"&amp;$B$6,"Custom2#"&amp;$B$7,"Custom3#"&amp;$B$8,"Custom4#"&amp;$B$9,"Entity#"&amp;$B119,"Account#"&amp;$U$15)),2)</f>
        <v>0</v>
      </c>
      <c r="V119" s="231">
        <f>ROUND(([2]!HsGetValue("FCC","Scenario#"&amp;$B$2,"Years#"&amp;$B$4,"Period#"&amp;$B$3,"View#"&amp;$B$10,"Consolidation#"&amp;$B$13,"Data Source#"&amp;$B$11,"Intercompany#"&amp;$B$14,"Movement#"&amp;$B$12,"Custom1#"&amp;$B$6,"Custom2#"&amp;$B$7,"Custom3#"&amp;$B$8,"Custom4#"&amp;$B$9,"Entity#"&amp;$B119,"Account#"&amp;$V$15)),2)</f>
        <v>0</v>
      </c>
      <c r="W119" s="231">
        <f>ROUND(([2]!HsGetValue("FCC","Scenario#"&amp;$B$2,"Years#"&amp;$B$4,"Period#"&amp;$B$3,"View#"&amp;$B$10,"Consolidation#"&amp;$B$13,"Data Source#"&amp;$B$11,"Intercompany#"&amp;$B$14,"Movement#"&amp;$B$12,"Custom1#"&amp;$B$6,"Custom2#"&amp;$B$7,"Custom3#"&amp;$B$8,"Custom4#"&amp;$B$9,"Entity#"&amp;$B119,"Account#"&amp;$W$15)+[2]!HsGetValue("FCC","Scenario#"&amp;$B$2,"Years#"&amp;$B$4,"Period#"&amp;$B$3,"View#"&amp;$B$10,"Consolidation#"&amp;$B$13,"Data Source#"&amp;$B$11,"Intercompany#"&amp;$B$14,"Movement#"&amp;$B$12,"Custom1#"&amp;$B$6,"Custom2#"&amp;$B$7,"Custom3#"&amp;$B$8,"Custom4#"&amp;$B$9,"Entity#"&amp;$B119,"Account#"&amp;$W$16)),2)</f>
        <v>0</v>
      </c>
    </row>
    <row r="120" spans="1:23" s="41" customFormat="1" ht="15" hidden="1" customHeight="1" outlineLevel="1">
      <c r="A120" s="240" t="s">
        <v>420</v>
      </c>
      <c r="B120" s="240" t="s">
        <v>341</v>
      </c>
      <c r="C120" s="240">
        <v>86040</v>
      </c>
      <c r="D120" s="240" t="s">
        <v>178</v>
      </c>
      <c r="E120" s="41" t="s">
        <v>98</v>
      </c>
      <c r="F120" s="229">
        <f t="shared" si="2"/>
        <v>0</v>
      </c>
      <c r="G120" s="231">
        <f>ROUND(([2]!HsGetValue("FCC","Scenario#"&amp;$B$2,"Years#"&amp;$B$4,"Period#"&amp;$B$3,"View#"&amp;$B$10,"Consolidation#"&amp;$B$13,"Data Source#"&amp;B$11,"Intercompany#"&amp;$B$14,"Movement#"&amp;$B$12,"Custom1#"&amp;$B$6,"Custom2#"&amp;$B$7,"Custom3#"&amp;$B$8,"Custom4#"&amp;$B$9,"Entity#"&amp;$B120,"Account#"&amp;$G$15)+[2]!HsGetValue("FCC","Scenario#"&amp;$B$2,"Years#"&amp;$B$4,"Period#"&amp;$B$3,"View#"&amp;$B$10,"Consolidation#"&amp;$B$13,"Data Source#"&amp;B$11,"Intercompany#"&amp;$B$14,"Movement#"&amp;$B$12,"Custom1#"&amp;$B$6,"Custom2#"&amp;$B$7,"Custom3#"&amp;$B$8,"Custom4#"&amp;$B$9,"Entity#"&amp;$B120,"Account#"&amp;$G$16)),2)</f>
        <v>0</v>
      </c>
      <c r="H120" s="231">
        <f>ROUND(([2]!HsGetValue("FCC","Scenario#"&amp;$B$2,"Years#"&amp;$B$4,"Period#"&amp;$B$3,"View#"&amp;$B$10,"Consolidation#"&amp;$B$13,"Data Source#"&amp;$B$11,"Intercompany#"&amp;$B$14,"Movement#"&amp;$B$12,"Custom1#"&amp;$B$6,"Custom2#"&amp;$B$7,"Custom3#"&amp;$B$8,"Custom4#"&amp;$B$9,"Entity#"&amp;$B120,"Account#"&amp;$H$15)+[2]!HsGetValue("FCC","Scenario#"&amp;$B$2,"Years#"&amp;$B$4,"Period#"&amp;$B$3,"View#"&amp;$B$10,"Consolidation#"&amp;$B$13,"Data Source#"&amp;$B$11,"Intercompany#"&amp;$B$14,"Movement#"&amp;$B$12,"Custom1#"&amp;$B$6,"Custom2#"&amp;$B$7,"Custom3#"&amp;$B$8,"Custom4#"&amp;$B$9,"Entity#"&amp;$B120,"Account#"&amp;$H$16)),2)</f>
        <v>0</v>
      </c>
      <c r="I120" s="133">
        <f>ROUND(([2]!HsGetValue("FCC","Scenario#"&amp;$B$2,"Years#"&amp;$B$4,"Period#"&amp;$B$3,"View#"&amp;$B$10,"Consolidation#"&amp;$B$13,"Data Source#"&amp;$B$11,"Intercompany#"&amp;$B$14,"Movement#"&amp;$B$12,"Custom1#"&amp;$B$6,"Custom2#"&amp;$B$7,"Custom3#"&amp;$B$8,"Custom4#"&amp;$B$9,"Entity#"&amp;$B120,"Account#"&amp;$I$15)+[2]!HsGetValue("FCC","Scenario#"&amp;$B$2,"Years#"&amp;$B$4,"Period#"&amp;$B$3,"View#"&amp;$B$10,"Consolidation#"&amp;$B$13,"Data Source#"&amp;$B$11,"Intercompany#"&amp;$B$14,"Movement#"&amp;$B$12,"Custom1#"&amp;$B$6,"Custom2#"&amp;$B$7,"Custom3#"&amp;$B$8,"Custom4#"&amp;$B$9,"Entity#"&amp;$B120,"Account#"&amp;$I$16)+[2]!HsGetValue("FCC","Scenario#"&amp;$B$2,"Years#"&amp;$B$4,"Period#"&amp;$B$3,"View#"&amp;$B$10,"Consolidation#"&amp;$B$13,"Data Source#"&amp;$B$11,"Intercompany#"&amp;$B$14,"Movement#"&amp;$B$12,"Custom1#"&amp;$B$6,"Custom2#"&amp;$B$7,"Custom3#"&amp;$B$8,"Custom4#"&amp;$B$9,"Entity#"&amp;$B120,"Account#"&amp;$I$17)),2)</f>
        <v>0</v>
      </c>
      <c r="J120" s="234">
        <f>ROUND(([2]!HsGetValue("FCC","Scenario#"&amp;$B$2,"Years#"&amp;$B$4,"Period#"&amp;$B$3,"View#"&amp;$B$10,"Consolidation#"&amp;$B$13,"Data Source#"&amp;$B$11,"Intercompany#"&amp;$B$14,"Movement#"&amp;$B$12,"Custom1#"&amp;$B$6,"Custom2#"&amp;$B$7,"Custom3#"&amp;$B$8,"Custom4#"&amp;$B$9,"Entity#"&amp;$B120,"Account#"&amp;$J$15)+[2]!HsGetValue("FCC","Scenario#"&amp;$B$2,"Years#"&amp;$B$4,"Period#"&amp;$B$3,"View#"&amp;$B$10,"Consolidation#"&amp;$B$13,"Data Source#"&amp;$B$11,"Intercompany#"&amp;$B$14,"Movement#"&amp;$B$12,"Custom1#"&amp;$B$6,"Custom2#"&amp;$B$7,"Custom3#"&amp;$B$8,"Custom4#"&amp;$B$9,"Entity#"&amp;$B120,"Account#"&amp;$J$16)),2)</f>
        <v>0</v>
      </c>
      <c r="K120" s="231">
        <f>ROUND(([2]!HsGetValue("FCC","Scenario#"&amp;$B$2,"Years#"&amp;$B$4,"Period#"&amp;$B$3,"View#"&amp;$B$10,"Consolidation#"&amp;$B$13,"Data Source#"&amp;$B$11,"Intercompany#"&amp;$B$14,"Movement#"&amp;$B$12,"Custom1#"&amp;$B$6,"Custom2#"&amp;$B$7,"Custom3#"&amp;$B$8,"Custom4#"&amp;$B$9,"Entity#"&amp;$B120,"Account#"&amp;$K$15)+[2]!HsGetValue("FCC","Scenario#"&amp;$B$2,"Years#"&amp;$B$4,"Period#"&amp;$B$3,"View#"&amp;$B$10,"Consolidation#"&amp;$B$13,"Data Source#"&amp;$B$11,"Intercompany#"&amp;$B$14,"Movement#"&amp;$B$12,"Custom1#"&amp;$B$6,"Custom2#"&amp;$B$7,"Custom3#"&amp;$B$8,"Custom4#"&amp;$B$9,"Entity#"&amp;$B120,"Account#"&amp;$K$16)+[2]!HsGetValue("FCC","Scenario#"&amp;$B$2,"Years#"&amp;$B$4,"Period#"&amp;$B$3,"View#"&amp;$B$10,"Consolidation#"&amp;$B$13,"Data Source#"&amp;$B$11,"Intercompany#"&amp;$B$14,"Movement#"&amp;$B$12,"Custom1#"&amp;$B$6,"Custom2#"&amp;$B$7,"Custom3#"&amp;$B$8,"Custom4#"&amp;$B$9,"Entity#"&amp;$B120,"Account#"&amp;$K$17)+[2]!HsGetValue("FCC","Scenario#"&amp;$B$2,"Years#"&amp;$B$4,"Period#"&amp;$B$3,"View#"&amp;$B$10,"Consolidation#"&amp;$B$13,"Data Source#"&amp;$B$11,"Intercompany#"&amp;$B$14,"Movement#"&amp;$B$12,"Custom1#"&amp;$B$6,"Custom2#"&amp;$B$7,"Custom3#"&amp;$B$8,"Custom4#"&amp;$B$9,"Entity#"&amp;$B120,"Account#"&amp;$K$18)),2)</f>
        <v>0</v>
      </c>
      <c r="L120" s="231">
        <f>ROUND(([2]!HsGetValue("FCC","Scenario#"&amp;$B$2,"Years#"&amp;$B$4,"Period#"&amp;$B$3,"View#"&amp;$B$10,"Consolidation#"&amp;$B$13,"Data Source#"&amp;$B$11,"Intercompany#"&amp;$B$14,"Movement#"&amp;$B$12,"Custom1#"&amp;$B$6,"Custom2#"&amp;$B$7,"Custom3#"&amp;$B$8,"Custom4#"&amp;$B$9,"Entity#"&amp;$B120,"Account#"&amp;$L$15)+[2]!HsGetValue("FCC","Scenario#"&amp;$B$2,"Years#"&amp;$B$4,"Period#"&amp;$B$3,"View#"&amp;$B$10,"Consolidation#"&amp;$B$13,"Data Source#"&amp;$B$11,"Intercompany#"&amp;$B$14,"Movement#"&amp;$B$12,"Custom1#"&amp;$B$6,"Custom2#"&amp;$B$7,"Custom3#"&amp;$B$8,"Custom4#"&amp;$B$9,"Entity#"&amp;$B120,"Account#"&amp;$L$16)),2)</f>
        <v>0</v>
      </c>
      <c r="M120" s="231">
        <f>ROUND(([2]!HsGetValue("FCC","Scenario#"&amp;$B$2,"Years#"&amp;$B$4,"Period#"&amp;$B$3,"View#"&amp;$B$10,"Consolidation#"&amp;$B$13,"Data Source#"&amp;$B$11,"Intercompany#"&amp;$B$14,"Movement#"&amp;$B$12,"Custom1#"&amp;$B$6,"Custom2#"&amp;$B$7,"Custom3#"&amp;$B$8,"Custom4#"&amp;$B$9,"Entity#"&amp;$B120,"Account#"&amp;$M$15)+[2]!HsGetValue("FCC","Scenario#"&amp;$B$2,"Years#"&amp;$B$4,"Period#"&amp;$B$3,"View#"&amp;$B$10,"Consolidation#"&amp;$B$13,"Data Source#"&amp;$B$11,"Intercompany#"&amp;$B$14,"Movement#"&amp;$B$12,"Custom1#"&amp;$B$6,"Custom2#"&amp;$B$7,"Custom3#"&amp;$B$8,"Custom4#"&amp;$B$9,"Entity#"&amp;$B120,"Account#"&amp;$M$16)+[2]!HsGetValue("FCC","Scenario#"&amp;$B$2,"Years#"&amp;$B$4,"Period#"&amp;$B$3,"View#"&amp;$B$10,"Consolidation#"&amp;$B$13,"Data Source#"&amp;$B$11,"Intercompany#"&amp;$B$14,"Movement#"&amp;$B$12,"Custom1#"&amp;$B$6,"Custom2#"&amp;$B$7,"Custom3#"&amp;$B$8,"Custom4#"&amp;$B$9,"Entity#"&amp;$B120,"Account#"&amp;$M$17)),2)</f>
        <v>0</v>
      </c>
      <c r="N120" s="231">
        <f>ROUND(([2]!HsGetValue("FCC","Scenario#"&amp;$B$2,"Years#"&amp;$B$4,"Period#"&amp;$B$3,"View#"&amp;$B$10,"Consolidation#"&amp;$B$13,"Data Source#"&amp;$B$11,"Intercompany#"&amp;$B$14,"Movement#"&amp;$B$12,"Custom1#"&amp;$B$6,"Custom2#"&amp;$B$7,"Custom3#"&amp;$B$8,"Custom4#"&amp;$B$9,"Entity#"&amp;$B120,"Account#"&amp;$N$15)+[2]!HsGetValue("FCC","Scenario#"&amp;$B$2,"Years#"&amp;$B$4,"Period#"&amp;$B$3,"View#"&amp;$B$10,"Consolidation#"&amp;$B$13,"Data Source#"&amp;$B$11,"Intercompany#"&amp;$B$14,"Movement#"&amp;$B$12,"Custom1#"&amp;$B$6,"Custom2#"&amp;$B$7,"Custom3#"&amp;$B$8,"Custom4#"&amp;$B$9,"Entity#"&amp;$B120,"Account#"&amp;$N$16)),2)</f>
        <v>0</v>
      </c>
      <c r="O120" s="231">
        <f>ROUND(([2]!HsGetValue("FCC","Scenario#"&amp;$B$2,"Years#"&amp;$B$4,"Period#"&amp;$B$3,"View#"&amp;$B$10,"Consolidation#"&amp;$B$13,"Data Source#"&amp;$B$11,"Intercompany#"&amp;$B$14,"Movement#"&amp;$B$12,"Custom1#"&amp;$B$6,"Custom2#"&amp;$B$7,"Custom3#"&amp;$B$8,"Custom4#"&amp;$B$9,"Entity#"&amp;$B120,"Account#"&amp;$O$15)+[2]!HsGetValue("FCC","Scenario#"&amp;$B$2,"Years#"&amp;$B$4,"Period#"&amp;$B$3,"View#"&amp;$B$10,"Consolidation#"&amp;$B$13,"Data Source#"&amp;$B$11,"Intercompany#"&amp;$B$14,"Movement#"&amp;$B$12,"Custom1#"&amp;$B$6,"Custom2#"&amp;$B$7,"Custom3#"&amp;$B$8,"Custom4#"&amp;$B$9,"Entity#"&amp;$B120,"Account#"&amp;$O$16)),2)</f>
        <v>0</v>
      </c>
      <c r="P120" s="231">
        <f>ROUND(([2]!HsGetValue("FCC","Scenario#"&amp;$B$2,"Years#"&amp;$B$4,"Period#"&amp;$B$3,"View#"&amp;$B$10,"Consolidation#"&amp;$B$13,"Data Source#"&amp;$B$11,"Intercompany#"&amp;$B$14,"Movement#"&amp;$B$12,"Custom1#"&amp;$B$6,"Custom2#"&amp;$B$7,"Custom3#"&amp;$B$8,"Custom4#"&amp;$B$9,"Entity#"&amp;$B120,"Account#"&amp;$P$15)+[2]!HsGetValue("FCC","Scenario#"&amp;$B$2,"Years#"&amp;$B$4,"Period#"&amp;$B$3,"View#"&amp;$B$10,"Consolidation#"&amp;$B$13,"Data Source#"&amp;$B$11,"Intercompany#"&amp;$B$14,"Movement#"&amp;$B$12,"Custom1#"&amp;$B$6,"Custom2#"&amp;$B$7,"Custom3#"&amp;$B$8,"Custom4#"&amp;$B$9,"Entity#"&amp;$B120,"Account#"&amp;$P$16)),2)</f>
        <v>0</v>
      </c>
      <c r="Q120" s="133">
        <f>ROUND(([2]!HsGetValue("FCC","Scenario#"&amp;$B$2,"Years#"&amp;$B$4,"Period#"&amp;$B$3,"View#"&amp;$B$10,"Consolidation#"&amp;$B$13,"Data Source#"&amp;$B$11,"Intercompany#"&amp;$B$14,"Movement#"&amp;$B$12,"Custom1#"&amp;$B$6,"Custom2#"&amp;$B$7,"Custom3#"&amp;$B$8,"Custom4#"&amp;$B$9,"Entity#"&amp;$B120,"Account#"&amp;$Q$15)),2)</f>
        <v>0</v>
      </c>
      <c r="R120" s="231">
        <f>ROUND(([2]!HsGetValue("FCC","Scenario#"&amp;$B$2,"Years#"&amp;$B$4,"Period#"&amp;$B$3,"View#"&amp;$B$10,"Consolidation#"&amp;$B$13,"Data Source#"&amp;$B$11,"Intercompany#"&amp;$B$14,"Movement#"&amp;$B$12,"Custom1#"&amp;$B$6,"Custom2#"&amp;$B$7,"Custom3#"&amp;$B$8,"Custom4#"&amp;$B$9,"Entity#"&amp;$B120,"Account#"&amp;$R$15)),2)</f>
        <v>0</v>
      </c>
      <c r="S120" s="231">
        <f>ROUND(([2]!HsGetValue("FCC","Scenario#"&amp;$B$2,"Years#"&amp;$B$4,"Period#"&amp;$B$3,"View#"&amp;$B$10,"Consolidation#"&amp;$B$13,"Data Source#"&amp;$B$11,"Intercompany#"&amp;$B$14,"Movement#"&amp;$B$12,"Custom1#"&amp;$B$6,"Custom2#"&amp;$B$7,"Custom3#"&amp;$B$8,"Custom4#"&amp;$B$9,"Entity#"&amp;$B120,"Account#"&amp;$S$15)),2)</f>
        <v>0</v>
      </c>
      <c r="T120" s="231"/>
      <c r="U120" s="133">
        <f>ROUND(([2]!HsGetValue("FCC","Scenario#"&amp;$B$2,"Years#"&amp;$B$4,"Period#"&amp;$B$3,"View#"&amp;$B$10,"Consolidation#"&amp;$B$13,"Data Source#"&amp;$B$11,"Intercompany#"&amp;$B$14,"Movement#"&amp;$B$12,"Custom1#"&amp;$B$6,"Custom2#"&amp;$B$7,"Custom3#"&amp;$B$8,"Custom4#"&amp;$B$9,"Entity#"&amp;$B120,"Account#"&amp;$U$15)),2)</f>
        <v>0</v>
      </c>
      <c r="V120" s="231">
        <f>ROUND(([2]!HsGetValue("FCC","Scenario#"&amp;$B$2,"Years#"&amp;$B$4,"Period#"&amp;$B$3,"View#"&amp;$B$10,"Consolidation#"&amp;$B$13,"Data Source#"&amp;$B$11,"Intercompany#"&amp;$B$14,"Movement#"&amp;$B$12,"Custom1#"&amp;$B$6,"Custom2#"&amp;$B$7,"Custom3#"&amp;$B$8,"Custom4#"&amp;$B$9,"Entity#"&amp;$B120,"Account#"&amp;$V$15)),2)</f>
        <v>0</v>
      </c>
      <c r="W120" s="231">
        <f>ROUND(([2]!HsGetValue("FCC","Scenario#"&amp;$B$2,"Years#"&amp;$B$4,"Period#"&amp;$B$3,"View#"&amp;$B$10,"Consolidation#"&amp;$B$13,"Data Source#"&amp;$B$11,"Intercompany#"&amp;$B$14,"Movement#"&amp;$B$12,"Custom1#"&amp;$B$6,"Custom2#"&amp;$B$7,"Custom3#"&amp;$B$8,"Custom4#"&amp;$B$9,"Entity#"&amp;$B120,"Account#"&amp;$W$15)+[2]!HsGetValue("FCC","Scenario#"&amp;$B$2,"Years#"&amp;$B$4,"Period#"&amp;$B$3,"View#"&amp;$B$10,"Consolidation#"&amp;$B$13,"Data Source#"&amp;$B$11,"Intercompany#"&amp;$B$14,"Movement#"&amp;$B$12,"Custom1#"&amp;$B$6,"Custom2#"&amp;$B$7,"Custom3#"&amp;$B$8,"Custom4#"&amp;$B$9,"Entity#"&amp;$B120,"Account#"&amp;$W$16)),2)</f>
        <v>0</v>
      </c>
    </row>
    <row r="121" spans="1:23" s="41" customFormat="1" ht="15" hidden="1" customHeight="1" outlineLevel="1">
      <c r="A121" s="240" t="s">
        <v>420</v>
      </c>
      <c r="B121" s="240" t="s">
        <v>342</v>
      </c>
      <c r="C121" s="240">
        <v>86240</v>
      </c>
      <c r="D121" s="240" t="s">
        <v>178</v>
      </c>
      <c r="E121" s="41" t="s">
        <v>99</v>
      </c>
      <c r="F121" s="229">
        <f t="shared" si="2"/>
        <v>30839.17</v>
      </c>
      <c r="G121" s="231">
        <f>ROUND(([2]!HsGetValue("FCC","Scenario#"&amp;$B$2,"Years#"&amp;$B$4,"Period#"&amp;$B$3,"View#"&amp;$B$10,"Consolidation#"&amp;$B$13,"Data Source#"&amp;B$11,"Intercompany#"&amp;$B$14,"Movement#"&amp;$B$12,"Custom1#"&amp;$B$6,"Custom2#"&amp;$B$7,"Custom3#"&amp;$B$8,"Custom4#"&amp;$B$9,"Entity#"&amp;$B121,"Account#"&amp;$G$15)+[2]!HsGetValue("FCC","Scenario#"&amp;$B$2,"Years#"&amp;$B$4,"Period#"&amp;$B$3,"View#"&amp;$B$10,"Consolidation#"&amp;$B$13,"Data Source#"&amp;B$11,"Intercompany#"&amp;$B$14,"Movement#"&amp;$B$12,"Custom1#"&amp;$B$6,"Custom2#"&amp;$B$7,"Custom3#"&amp;$B$8,"Custom4#"&amp;$B$9,"Entity#"&amp;$B121,"Account#"&amp;$G$16)),2)</f>
        <v>30839.17</v>
      </c>
      <c r="H121" s="231">
        <f>ROUND(([2]!HsGetValue("FCC","Scenario#"&amp;$B$2,"Years#"&amp;$B$4,"Period#"&amp;$B$3,"View#"&amp;$B$10,"Consolidation#"&amp;$B$13,"Data Source#"&amp;$B$11,"Intercompany#"&amp;$B$14,"Movement#"&amp;$B$12,"Custom1#"&amp;$B$6,"Custom2#"&amp;$B$7,"Custom3#"&amp;$B$8,"Custom4#"&amp;$B$9,"Entity#"&amp;$B121,"Account#"&amp;$H$15)+[2]!HsGetValue("FCC","Scenario#"&amp;$B$2,"Years#"&amp;$B$4,"Period#"&amp;$B$3,"View#"&amp;$B$10,"Consolidation#"&amp;$B$13,"Data Source#"&amp;$B$11,"Intercompany#"&amp;$B$14,"Movement#"&amp;$B$12,"Custom1#"&amp;$B$6,"Custom2#"&amp;$B$7,"Custom3#"&amp;$B$8,"Custom4#"&amp;$B$9,"Entity#"&amp;$B121,"Account#"&amp;$H$16)),2)</f>
        <v>30839.17</v>
      </c>
      <c r="I121" s="133">
        <f>ROUND(([2]!HsGetValue("FCC","Scenario#"&amp;$B$2,"Years#"&amp;$B$4,"Period#"&amp;$B$3,"View#"&amp;$B$10,"Consolidation#"&amp;$B$13,"Data Source#"&amp;$B$11,"Intercompany#"&amp;$B$14,"Movement#"&amp;$B$12,"Custom1#"&amp;$B$6,"Custom2#"&amp;$B$7,"Custom3#"&amp;$B$8,"Custom4#"&amp;$B$9,"Entity#"&amp;$B121,"Account#"&amp;$I$15)+[2]!HsGetValue("FCC","Scenario#"&amp;$B$2,"Years#"&amp;$B$4,"Period#"&amp;$B$3,"View#"&amp;$B$10,"Consolidation#"&amp;$B$13,"Data Source#"&amp;$B$11,"Intercompany#"&amp;$B$14,"Movement#"&amp;$B$12,"Custom1#"&amp;$B$6,"Custom2#"&amp;$B$7,"Custom3#"&amp;$B$8,"Custom4#"&amp;$B$9,"Entity#"&amp;$B121,"Account#"&amp;$I$16)+[2]!HsGetValue("FCC","Scenario#"&amp;$B$2,"Years#"&amp;$B$4,"Period#"&amp;$B$3,"View#"&amp;$B$10,"Consolidation#"&amp;$B$13,"Data Source#"&amp;$B$11,"Intercompany#"&amp;$B$14,"Movement#"&amp;$B$12,"Custom1#"&amp;$B$6,"Custom2#"&amp;$B$7,"Custom3#"&amp;$B$8,"Custom4#"&amp;$B$9,"Entity#"&amp;$B121,"Account#"&amp;$I$17)),2)</f>
        <v>0</v>
      </c>
      <c r="J121" s="234">
        <f>ROUND(([2]!HsGetValue("FCC","Scenario#"&amp;$B$2,"Years#"&amp;$B$4,"Period#"&amp;$B$3,"View#"&amp;$B$10,"Consolidation#"&amp;$B$13,"Data Source#"&amp;$B$11,"Intercompany#"&amp;$B$14,"Movement#"&amp;$B$12,"Custom1#"&amp;$B$6,"Custom2#"&amp;$B$7,"Custom3#"&amp;$B$8,"Custom4#"&amp;$B$9,"Entity#"&amp;$B121,"Account#"&amp;$J$15)+[2]!HsGetValue("FCC","Scenario#"&amp;$B$2,"Years#"&amp;$B$4,"Period#"&amp;$B$3,"View#"&amp;$B$10,"Consolidation#"&amp;$B$13,"Data Source#"&amp;$B$11,"Intercompany#"&amp;$B$14,"Movement#"&amp;$B$12,"Custom1#"&amp;$B$6,"Custom2#"&amp;$B$7,"Custom3#"&amp;$B$8,"Custom4#"&amp;$B$9,"Entity#"&amp;$B121,"Account#"&amp;$J$16)),2)</f>
        <v>0</v>
      </c>
      <c r="K121" s="231">
        <f>ROUND(([2]!HsGetValue("FCC","Scenario#"&amp;$B$2,"Years#"&amp;$B$4,"Period#"&amp;$B$3,"View#"&amp;$B$10,"Consolidation#"&amp;$B$13,"Data Source#"&amp;$B$11,"Intercompany#"&amp;$B$14,"Movement#"&amp;$B$12,"Custom1#"&amp;$B$6,"Custom2#"&amp;$B$7,"Custom3#"&amp;$B$8,"Custom4#"&amp;$B$9,"Entity#"&amp;$B121,"Account#"&amp;$K$15)+[2]!HsGetValue("FCC","Scenario#"&amp;$B$2,"Years#"&amp;$B$4,"Period#"&amp;$B$3,"View#"&amp;$B$10,"Consolidation#"&amp;$B$13,"Data Source#"&amp;$B$11,"Intercompany#"&amp;$B$14,"Movement#"&amp;$B$12,"Custom1#"&amp;$B$6,"Custom2#"&amp;$B$7,"Custom3#"&amp;$B$8,"Custom4#"&amp;$B$9,"Entity#"&amp;$B121,"Account#"&amp;$K$16)+[2]!HsGetValue("FCC","Scenario#"&amp;$B$2,"Years#"&amp;$B$4,"Period#"&amp;$B$3,"View#"&amp;$B$10,"Consolidation#"&amp;$B$13,"Data Source#"&amp;$B$11,"Intercompany#"&amp;$B$14,"Movement#"&amp;$B$12,"Custom1#"&amp;$B$6,"Custom2#"&amp;$B$7,"Custom3#"&amp;$B$8,"Custom4#"&amp;$B$9,"Entity#"&amp;$B121,"Account#"&amp;$K$17)+[2]!HsGetValue("FCC","Scenario#"&amp;$B$2,"Years#"&amp;$B$4,"Period#"&amp;$B$3,"View#"&amp;$B$10,"Consolidation#"&amp;$B$13,"Data Source#"&amp;$B$11,"Intercompany#"&amp;$B$14,"Movement#"&amp;$B$12,"Custom1#"&amp;$B$6,"Custom2#"&amp;$B$7,"Custom3#"&amp;$B$8,"Custom4#"&amp;$B$9,"Entity#"&amp;$B121,"Account#"&amp;$K$18)),2)</f>
        <v>0</v>
      </c>
      <c r="L121" s="231">
        <f>ROUND(([2]!HsGetValue("FCC","Scenario#"&amp;$B$2,"Years#"&amp;$B$4,"Period#"&amp;$B$3,"View#"&amp;$B$10,"Consolidation#"&amp;$B$13,"Data Source#"&amp;$B$11,"Intercompany#"&amp;$B$14,"Movement#"&amp;$B$12,"Custom1#"&amp;$B$6,"Custom2#"&amp;$B$7,"Custom3#"&amp;$B$8,"Custom4#"&amp;$B$9,"Entity#"&amp;$B121,"Account#"&amp;$L$15)+[2]!HsGetValue("FCC","Scenario#"&amp;$B$2,"Years#"&amp;$B$4,"Period#"&amp;$B$3,"View#"&amp;$B$10,"Consolidation#"&amp;$B$13,"Data Source#"&amp;$B$11,"Intercompany#"&amp;$B$14,"Movement#"&amp;$B$12,"Custom1#"&amp;$B$6,"Custom2#"&amp;$B$7,"Custom3#"&amp;$B$8,"Custom4#"&amp;$B$9,"Entity#"&amp;$B121,"Account#"&amp;$L$16)),2)</f>
        <v>0</v>
      </c>
      <c r="M121" s="231">
        <f>ROUND(([2]!HsGetValue("FCC","Scenario#"&amp;$B$2,"Years#"&amp;$B$4,"Period#"&amp;$B$3,"View#"&amp;$B$10,"Consolidation#"&amp;$B$13,"Data Source#"&amp;$B$11,"Intercompany#"&amp;$B$14,"Movement#"&amp;$B$12,"Custom1#"&amp;$B$6,"Custom2#"&amp;$B$7,"Custom3#"&amp;$B$8,"Custom4#"&amp;$B$9,"Entity#"&amp;$B121,"Account#"&amp;$M$15)+[2]!HsGetValue("FCC","Scenario#"&amp;$B$2,"Years#"&amp;$B$4,"Period#"&amp;$B$3,"View#"&amp;$B$10,"Consolidation#"&amp;$B$13,"Data Source#"&amp;$B$11,"Intercompany#"&amp;$B$14,"Movement#"&amp;$B$12,"Custom1#"&amp;$B$6,"Custom2#"&amp;$B$7,"Custom3#"&amp;$B$8,"Custom4#"&amp;$B$9,"Entity#"&amp;$B121,"Account#"&amp;$M$16)+[2]!HsGetValue("FCC","Scenario#"&amp;$B$2,"Years#"&amp;$B$4,"Period#"&amp;$B$3,"View#"&amp;$B$10,"Consolidation#"&amp;$B$13,"Data Source#"&amp;$B$11,"Intercompany#"&amp;$B$14,"Movement#"&amp;$B$12,"Custom1#"&amp;$B$6,"Custom2#"&amp;$B$7,"Custom3#"&amp;$B$8,"Custom4#"&amp;$B$9,"Entity#"&amp;$B121,"Account#"&amp;$M$17)),2)</f>
        <v>0</v>
      </c>
      <c r="N121" s="231">
        <f>ROUND(([2]!HsGetValue("FCC","Scenario#"&amp;$B$2,"Years#"&amp;$B$4,"Period#"&amp;$B$3,"View#"&amp;$B$10,"Consolidation#"&amp;$B$13,"Data Source#"&amp;$B$11,"Intercompany#"&amp;$B$14,"Movement#"&amp;$B$12,"Custom1#"&amp;$B$6,"Custom2#"&amp;$B$7,"Custom3#"&amp;$B$8,"Custom4#"&amp;$B$9,"Entity#"&amp;$B121,"Account#"&amp;$N$15)+[2]!HsGetValue("FCC","Scenario#"&amp;$B$2,"Years#"&amp;$B$4,"Period#"&amp;$B$3,"View#"&amp;$B$10,"Consolidation#"&amp;$B$13,"Data Source#"&amp;$B$11,"Intercompany#"&amp;$B$14,"Movement#"&amp;$B$12,"Custom1#"&amp;$B$6,"Custom2#"&amp;$B$7,"Custom3#"&amp;$B$8,"Custom4#"&amp;$B$9,"Entity#"&amp;$B121,"Account#"&amp;$N$16)),2)</f>
        <v>0</v>
      </c>
      <c r="O121" s="231">
        <f>ROUND(([2]!HsGetValue("FCC","Scenario#"&amp;$B$2,"Years#"&amp;$B$4,"Period#"&amp;$B$3,"View#"&amp;$B$10,"Consolidation#"&amp;$B$13,"Data Source#"&amp;$B$11,"Intercompany#"&amp;$B$14,"Movement#"&amp;$B$12,"Custom1#"&amp;$B$6,"Custom2#"&amp;$B$7,"Custom3#"&amp;$B$8,"Custom4#"&amp;$B$9,"Entity#"&amp;$B121,"Account#"&amp;$O$15)+[2]!HsGetValue("FCC","Scenario#"&amp;$B$2,"Years#"&amp;$B$4,"Period#"&amp;$B$3,"View#"&amp;$B$10,"Consolidation#"&amp;$B$13,"Data Source#"&amp;$B$11,"Intercompany#"&amp;$B$14,"Movement#"&amp;$B$12,"Custom1#"&amp;$B$6,"Custom2#"&amp;$B$7,"Custom3#"&amp;$B$8,"Custom4#"&amp;$B$9,"Entity#"&amp;$B121,"Account#"&amp;$O$16)),2)</f>
        <v>0</v>
      </c>
      <c r="P121" s="231">
        <f>ROUND(([2]!HsGetValue("FCC","Scenario#"&amp;$B$2,"Years#"&amp;$B$4,"Period#"&amp;$B$3,"View#"&amp;$B$10,"Consolidation#"&amp;$B$13,"Data Source#"&amp;$B$11,"Intercompany#"&amp;$B$14,"Movement#"&amp;$B$12,"Custom1#"&amp;$B$6,"Custom2#"&amp;$B$7,"Custom3#"&amp;$B$8,"Custom4#"&amp;$B$9,"Entity#"&amp;$B121,"Account#"&amp;$P$15)+[2]!HsGetValue("FCC","Scenario#"&amp;$B$2,"Years#"&amp;$B$4,"Period#"&amp;$B$3,"View#"&amp;$B$10,"Consolidation#"&amp;$B$13,"Data Source#"&amp;$B$11,"Intercompany#"&amp;$B$14,"Movement#"&amp;$B$12,"Custom1#"&amp;$B$6,"Custom2#"&amp;$B$7,"Custom3#"&amp;$B$8,"Custom4#"&amp;$B$9,"Entity#"&amp;$B121,"Account#"&amp;$P$16)),2)</f>
        <v>0</v>
      </c>
      <c r="Q121" s="133">
        <f>ROUND(([2]!HsGetValue("FCC","Scenario#"&amp;$B$2,"Years#"&amp;$B$4,"Period#"&amp;$B$3,"View#"&amp;$B$10,"Consolidation#"&amp;$B$13,"Data Source#"&amp;$B$11,"Intercompany#"&amp;$B$14,"Movement#"&amp;$B$12,"Custom1#"&amp;$B$6,"Custom2#"&amp;$B$7,"Custom3#"&amp;$B$8,"Custom4#"&amp;$B$9,"Entity#"&amp;$B121,"Account#"&amp;$Q$15)),2)</f>
        <v>0</v>
      </c>
      <c r="R121" s="231">
        <f>ROUND(([2]!HsGetValue("FCC","Scenario#"&amp;$B$2,"Years#"&amp;$B$4,"Period#"&amp;$B$3,"View#"&amp;$B$10,"Consolidation#"&amp;$B$13,"Data Source#"&amp;$B$11,"Intercompany#"&amp;$B$14,"Movement#"&amp;$B$12,"Custom1#"&amp;$B$6,"Custom2#"&amp;$B$7,"Custom3#"&amp;$B$8,"Custom4#"&amp;$B$9,"Entity#"&amp;$B121,"Account#"&amp;$R$15)),2)</f>
        <v>0</v>
      </c>
      <c r="S121" s="231">
        <f>ROUND(([2]!HsGetValue("FCC","Scenario#"&amp;$B$2,"Years#"&amp;$B$4,"Period#"&amp;$B$3,"View#"&amp;$B$10,"Consolidation#"&amp;$B$13,"Data Source#"&amp;$B$11,"Intercompany#"&amp;$B$14,"Movement#"&amp;$B$12,"Custom1#"&amp;$B$6,"Custom2#"&amp;$B$7,"Custom3#"&amp;$B$8,"Custom4#"&amp;$B$9,"Entity#"&amp;$B121,"Account#"&amp;$S$15)),2)</f>
        <v>0</v>
      </c>
      <c r="T121" s="231"/>
      <c r="U121" s="133">
        <f>ROUND(([2]!HsGetValue("FCC","Scenario#"&amp;$B$2,"Years#"&amp;$B$4,"Period#"&amp;$B$3,"View#"&amp;$B$10,"Consolidation#"&amp;$B$13,"Data Source#"&amp;$B$11,"Intercompany#"&amp;$B$14,"Movement#"&amp;$B$12,"Custom1#"&amp;$B$6,"Custom2#"&amp;$B$7,"Custom3#"&amp;$B$8,"Custom4#"&amp;$B$9,"Entity#"&amp;$B121,"Account#"&amp;$U$15)),2)</f>
        <v>0</v>
      </c>
      <c r="V121" s="231">
        <f>ROUND(([2]!HsGetValue("FCC","Scenario#"&amp;$B$2,"Years#"&amp;$B$4,"Period#"&amp;$B$3,"View#"&amp;$B$10,"Consolidation#"&amp;$B$13,"Data Source#"&amp;$B$11,"Intercompany#"&amp;$B$14,"Movement#"&amp;$B$12,"Custom1#"&amp;$B$6,"Custom2#"&amp;$B$7,"Custom3#"&amp;$B$8,"Custom4#"&amp;$B$9,"Entity#"&amp;$B121,"Account#"&amp;$V$15)),2)</f>
        <v>0</v>
      </c>
      <c r="W121" s="231">
        <f>ROUND(([2]!HsGetValue("FCC","Scenario#"&amp;$B$2,"Years#"&amp;$B$4,"Period#"&amp;$B$3,"View#"&amp;$B$10,"Consolidation#"&amp;$B$13,"Data Source#"&amp;$B$11,"Intercompany#"&amp;$B$14,"Movement#"&amp;$B$12,"Custom1#"&amp;$B$6,"Custom2#"&amp;$B$7,"Custom3#"&amp;$B$8,"Custom4#"&amp;$B$9,"Entity#"&amp;$B121,"Account#"&amp;$W$15)+[2]!HsGetValue("FCC","Scenario#"&amp;$B$2,"Years#"&amp;$B$4,"Period#"&amp;$B$3,"View#"&amp;$B$10,"Consolidation#"&amp;$B$13,"Data Source#"&amp;$B$11,"Intercompany#"&amp;$B$14,"Movement#"&amp;$B$12,"Custom1#"&amp;$B$6,"Custom2#"&amp;$B$7,"Custom3#"&amp;$B$8,"Custom4#"&amp;$B$9,"Entity#"&amp;$B121,"Account#"&amp;$W$16)),2)</f>
        <v>0</v>
      </c>
    </row>
    <row r="122" spans="1:23" s="41" customFormat="1" ht="15" hidden="1" customHeight="1" outlineLevel="1">
      <c r="A122" s="240" t="s">
        <v>420</v>
      </c>
      <c r="B122" s="240" t="s">
        <v>343</v>
      </c>
      <c r="C122" s="240">
        <v>86440</v>
      </c>
      <c r="D122" s="240" t="s">
        <v>178</v>
      </c>
      <c r="E122" s="41" t="s">
        <v>100</v>
      </c>
      <c r="F122" s="229">
        <f t="shared" si="2"/>
        <v>0</v>
      </c>
      <c r="G122" s="231">
        <f>ROUND(([2]!HsGetValue("FCC","Scenario#"&amp;$B$2,"Years#"&amp;$B$4,"Period#"&amp;$B$3,"View#"&amp;$B$10,"Consolidation#"&amp;$B$13,"Data Source#"&amp;B$11,"Intercompany#"&amp;$B$14,"Movement#"&amp;$B$12,"Custom1#"&amp;$B$6,"Custom2#"&amp;$B$7,"Custom3#"&amp;$B$8,"Custom4#"&amp;$B$9,"Entity#"&amp;$B122,"Account#"&amp;$G$15)+[2]!HsGetValue("FCC","Scenario#"&amp;$B$2,"Years#"&amp;$B$4,"Period#"&amp;$B$3,"View#"&amp;$B$10,"Consolidation#"&amp;$B$13,"Data Source#"&amp;B$11,"Intercompany#"&amp;$B$14,"Movement#"&amp;$B$12,"Custom1#"&amp;$B$6,"Custom2#"&amp;$B$7,"Custom3#"&amp;$B$8,"Custom4#"&amp;$B$9,"Entity#"&amp;$B122,"Account#"&amp;$G$16)),2)</f>
        <v>0</v>
      </c>
      <c r="H122" s="231">
        <f>ROUND(([2]!HsGetValue("FCC","Scenario#"&amp;$B$2,"Years#"&amp;$B$4,"Period#"&amp;$B$3,"View#"&amp;$B$10,"Consolidation#"&amp;$B$13,"Data Source#"&amp;$B$11,"Intercompany#"&amp;$B$14,"Movement#"&amp;$B$12,"Custom1#"&amp;$B$6,"Custom2#"&amp;$B$7,"Custom3#"&amp;$B$8,"Custom4#"&amp;$B$9,"Entity#"&amp;$B122,"Account#"&amp;$H$15)+[2]!HsGetValue("FCC","Scenario#"&amp;$B$2,"Years#"&amp;$B$4,"Period#"&amp;$B$3,"View#"&amp;$B$10,"Consolidation#"&amp;$B$13,"Data Source#"&amp;$B$11,"Intercompany#"&amp;$B$14,"Movement#"&amp;$B$12,"Custom1#"&amp;$B$6,"Custom2#"&amp;$B$7,"Custom3#"&amp;$B$8,"Custom4#"&amp;$B$9,"Entity#"&amp;$B122,"Account#"&amp;$H$16)),2)</f>
        <v>0</v>
      </c>
      <c r="I122" s="133">
        <f>ROUND(([2]!HsGetValue("FCC","Scenario#"&amp;$B$2,"Years#"&amp;$B$4,"Period#"&amp;$B$3,"View#"&amp;$B$10,"Consolidation#"&amp;$B$13,"Data Source#"&amp;$B$11,"Intercompany#"&amp;$B$14,"Movement#"&amp;$B$12,"Custom1#"&amp;$B$6,"Custom2#"&amp;$B$7,"Custom3#"&amp;$B$8,"Custom4#"&amp;$B$9,"Entity#"&amp;$B122,"Account#"&amp;$I$15)+[2]!HsGetValue("FCC","Scenario#"&amp;$B$2,"Years#"&amp;$B$4,"Period#"&amp;$B$3,"View#"&amp;$B$10,"Consolidation#"&amp;$B$13,"Data Source#"&amp;$B$11,"Intercompany#"&amp;$B$14,"Movement#"&amp;$B$12,"Custom1#"&amp;$B$6,"Custom2#"&amp;$B$7,"Custom3#"&amp;$B$8,"Custom4#"&amp;$B$9,"Entity#"&amp;$B122,"Account#"&amp;$I$16)+[2]!HsGetValue("FCC","Scenario#"&amp;$B$2,"Years#"&amp;$B$4,"Period#"&amp;$B$3,"View#"&amp;$B$10,"Consolidation#"&amp;$B$13,"Data Source#"&amp;$B$11,"Intercompany#"&amp;$B$14,"Movement#"&amp;$B$12,"Custom1#"&amp;$B$6,"Custom2#"&amp;$B$7,"Custom3#"&amp;$B$8,"Custom4#"&amp;$B$9,"Entity#"&amp;$B122,"Account#"&amp;$I$17)),2)</f>
        <v>0</v>
      </c>
      <c r="J122" s="234">
        <f>ROUND(([2]!HsGetValue("FCC","Scenario#"&amp;$B$2,"Years#"&amp;$B$4,"Period#"&amp;$B$3,"View#"&amp;$B$10,"Consolidation#"&amp;$B$13,"Data Source#"&amp;$B$11,"Intercompany#"&amp;$B$14,"Movement#"&amp;$B$12,"Custom1#"&amp;$B$6,"Custom2#"&amp;$B$7,"Custom3#"&amp;$B$8,"Custom4#"&amp;$B$9,"Entity#"&amp;$B122,"Account#"&amp;$J$15)+[2]!HsGetValue("FCC","Scenario#"&amp;$B$2,"Years#"&amp;$B$4,"Period#"&amp;$B$3,"View#"&amp;$B$10,"Consolidation#"&amp;$B$13,"Data Source#"&amp;$B$11,"Intercompany#"&amp;$B$14,"Movement#"&amp;$B$12,"Custom1#"&amp;$B$6,"Custom2#"&amp;$B$7,"Custom3#"&amp;$B$8,"Custom4#"&amp;$B$9,"Entity#"&amp;$B122,"Account#"&amp;$J$16)),2)</f>
        <v>0</v>
      </c>
      <c r="K122" s="231">
        <f>ROUND(([2]!HsGetValue("FCC","Scenario#"&amp;$B$2,"Years#"&amp;$B$4,"Period#"&amp;$B$3,"View#"&amp;$B$10,"Consolidation#"&amp;$B$13,"Data Source#"&amp;$B$11,"Intercompany#"&amp;$B$14,"Movement#"&amp;$B$12,"Custom1#"&amp;$B$6,"Custom2#"&amp;$B$7,"Custom3#"&amp;$B$8,"Custom4#"&amp;$B$9,"Entity#"&amp;$B122,"Account#"&amp;$K$15)+[2]!HsGetValue("FCC","Scenario#"&amp;$B$2,"Years#"&amp;$B$4,"Period#"&amp;$B$3,"View#"&amp;$B$10,"Consolidation#"&amp;$B$13,"Data Source#"&amp;$B$11,"Intercompany#"&amp;$B$14,"Movement#"&amp;$B$12,"Custom1#"&amp;$B$6,"Custom2#"&amp;$B$7,"Custom3#"&amp;$B$8,"Custom4#"&amp;$B$9,"Entity#"&amp;$B122,"Account#"&amp;$K$16)+[2]!HsGetValue("FCC","Scenario#"&amp;$B$2,"Years#"&amp;$B$4,"Period#"&amp;$B$3,"View#"&amp;$B$10,"Consolidation#"&amp;$B$13,"Data Source#"&amp;$B$11,"Intercompany#"&amp;$B$14,"Movement#"&amp;$B$12,"Custom1#"&amp;$B$6,"Custom2#"&amp;$B$7,"Custom3#"&amp;$B$8,"Custom4#"&amp;$B$9,"Entity#"&amp;$B122,"Account#"&amp;$K$17)+[2]!HsGetValue("FCC","Scenario#"&amp;$B$2,"Years#"&amp;$B$4,"Period#"&amp;$B$3,"View#"&amp;$B$10,"Consolidation#"&amp;$B$13,"Data Source#"&amp;$B$11,"Intercompany#"&amp;$B$14,"Movement#"&amp;$B$12,"Custom1#"&amp;$B$6,"Custom2#"&amp;$B$7,"Custom3#"&amp;$B$8,"Custom4#"&amp;$B$9,"Entity#"&amp;$B122,"Account#"&amp;$K$18)),2)</f>
        <v>0</v>
      </c>
      <c r="L122" s="231">
        <f>ROUND(([2]!HsGetValue("FCC","Scenario#"&amp;$B$2,"Years#"&amp;$B$4,"Period#"&amp;$B$3,"View#"&amp;$B$10,"Consolidation#"&amp;$B$13,"Data Source#"&amp;$B$11,"Intercompany#"&amp;$B$14,"Movement#"&amp;$B$12,"Custom1#"&amp;$B$6,"Custom2#"&amp;$B$7,"Custom3#"&amp;$B$8,"Custom4#"&amp;$B$9,"Entity#"&amp;$B122,"Account#"&amp;$L$15)+[2]!HsGetValue("FCC","Scenario#"&amp;$B$2,"Years#"&amp;$B$4,"Period#"&amp;$B$3,"View#"&amp;$B$10,"Consolidation#"&amp;$B$13,"Data Source#"&amp;$B$11,"Intercompany#"&amp;$B$14,"Movement#"&amp;$B$12,"Custom1#"&amp;$B$6,"Custom2#"&amp;$B$7,"Custom3#"&amp;$B$8,"Custom4#"&amp;$B$9,"Entity#"&amp;$B122,"Account#"&amp;$L$16)),2)</f>
        <v>0</v>
      </c>
      <c r="M122" s="231">
        <f>ROUND(([2]!HsGetValue("FCC","Scenario#"&amp;$B$2,"Years#"&amp;$B$4,"Period#"&amp;$B$3,"View#"&amp;$B$10,"Consolidation#"&amp;$B$13,"Data Source#"&amp;$B$11,"Intercompany#"&amp;$B$14,"Movement#"&amp;$B$12,"Custom1#"&amp;$B$6,"Custom2#"&amp;$B$7,"Custom3#"&amp;$B$8,"Custom4#"&amp;$B$9,"Entity#"&amp;$B122,"Account#"&amp;$M$15)+[2]!HsGetValue("FCC","Scenario#"&amp;$B$2,"Years#"&amp;$B$4,"Period#"&amp;$B$3,"View#"&amp;$B$10,"Consolidation#"&amp;$B$13,"Data Source#"&amp;$B$11,"Intercompany#"&amp;$B$14,"Movement#"&amp;$B$12,"Custom1#"&amp;$B$6,"Custom2#"&amp;$B$7,"Custom3#"&amp;$B$8,"Custom4#"&amp;$B$9,"Entity#"&amp;$B122,"Account#"&amp;$M$16)+[2]!HsGetValue("FCC","Scenario#"&amp;$B$2,"Years#"&amp;$B$4,"Period#"&amp;$B$3,"View#"&amp;$B$10,"Consolidation#"&amp;$B$13,"Data Source#"&amp;$B$11,"Intercompany#"&amp;$B$14,"Movement#"&amp;$B$12,"Custom1#"&amp;$B$6,"Custom2#"&amp;$B$7,"Custom3#"&amp;$B$8,"Custom4#"&amp;$B$9,"Entity#"&amp;$B122,"Account#"&amp;$M$17)),2)</f>
        <v>0</v>
      </c>
      <c r="N122" s="231">
        <f>ROUND(([2]!HsGetValue("FCC","Scenario#"&amp;$B$2,"Years#"&amp;$B$4,"Period#"&amp;$B$3,"View#"&amp;$B$10,"Consolidation#"&amp;$B$13,"Data Source#"&amp;$B$11,"Intercompany#"&amp;$B$14,"Movement#"&amp;$B$12,"Custom1#"&amp;$B$6,"Custom2#"&amp;$B$7,"Custom3#"&amp;$B$8,"Custom4#"&amp;$B$9,"Entity#"&amp;$B122,"Account#"&amp;$N$15)+[2]!HsGetValue("FCC","Scenario#"&amp;$B$2,"Years#"&amp;$B$4,"Period#"&amp;$B$3,"View#"&amp;$B$10,"Consolidation#"&amp;$B$13,"Data Source#"&amp;$B$11,"Intercompany#"&amp;$B$14,"Movement#"&amp;$B$12,"Custom1#"&amp;$B$6,"Custom2#"&amp;$B$7,"Custom3#"&amp;$B$8,"Custom4#"&amp;$B$9,"Entity#"&amp;$B122,"Account#"&amp;$N$16)),2)</f>
        <v>0</v>
      </c>
      <c r="O122" s="231">
        <f>ROUND(([2]!HsGetValue("FCC","Scenario#"&amp;$B$2,"Years#"&amp;$B$4,"Period#"&amp;$B$3,"View#"&amp;$B$10,"Consolidation#"&amp;$B$13,"Data Source#"&amp;$B$11,"Intercompany#"&amp;$B$14,"Movement#"&amp;$B$12,"Custom1#"&amp;$B$6,"Custom2#"&amp;$B$7,"Custom3#"&amp;$B$8,"Custom4#"&amp;$B$9,"Entity#"&amp;$B122,"Account#"&amp;$O$15)+[2]!HsGetValue("FCC","Scenario#"&amp;$B$2,"Years#"&amp;$B$4,"Period#"&amp;$B$3,"View#"&amp;$B$10,"Consolidation#"&amp;$B$13,"Data Source#"&amp;$B$11,"Intercompany#"&amp;$B$14,"Movement#"&amp;$B$12,"Custom1#"&amp;$B$6,"Custom2#"&amp;$B$7,"Custom3#"&amp;$B$8,"Custom4#"&amp;$B$9,"Entity#"&amp;$B122,"Account#"&amp;$O$16)),2)</f>
        <v>0</v>
      </c>
      <c r="P122" s="231">
        <f>ROUND(([2]!HsGetValue("FCC","Scenario#"&amp;$B$2,"Years#"&amp;$B$4,"Period#"&amp;$B$3,"View#"&amp;$B$10,"Consolidation#"&amp;$B$13,"Data Source#"&amp;$B$11,"Intercompany#"&amp;$B$14,"Movement#"&amp;$B$12,"Custom1#"&amp;$B$6,"Custom2#"&amp;$B$7,"Custom3#"&amp;$B$8,"Custom4#"&amp;$B$9,"Entity#"&amp;$B122,"Account#"&amp;$P$15)+[2]!HsGetValue("FCC","Scenario#"&amp;$B$2,"Years#"&amp;$B$4,"Period#"&amp;$B$3,"View#"&amp;$B$10,"Consolidation#"&amp;$B$13,"Data Source#"&amp;$B$11,"Intercompany#"&amp;$B$14,"Movement#"&amp;$B$12,"Custom1#"&amp;$B$6,"Custom2#"&amp;$B$7,"Custom3#"&amp;$B$8,"Custom4#"&amp;$B$9,"Entity#"&amp;$B122,"Account#"&amp;$P$16)),2)</f>
        <v>0</v>
      </c>
      <c r="Q122" s="133">
        <f>ROUND(([2]!HsGetValue("FCC","Scenario#"&amp;$B$2,"Years#"&amp;$B$4,"Period#"&amp;$B$3,"View#"&amp;$B$10,"Consolidation#"&amp;$B$13,"Data Source#"&amp;$B$11,"Intercompany#"&amp;$B$14,"Movement#"&amp;$B$12,"Custom1#"&amp;$B$6,"Custom2#"&amp;$B$7,"Custom3#"&amp;$B$8,"Custom4#"&amp;$B$9,"Entity#"&amp;$B122,"Account#"&amp;$Q$15)),2)</f>
        <v>0</v>
      </c>
      <c r="R122" s="231">
        <f>ROUND(([2]!HsGetValue("FCC","Scenario#"&amp;$B$2,"Years#"&amp;$B$4,"Period#"&amp;$B$3,"View#"&amp;$B$10,"Consolidation#"&amp;$B$13,"Data Source#"&amp;$B$11,"Intercompany#"&amp;$B$14,"Movement#"&amp;$B$12,"Custom1#"&amp;$B$6,"Custom2#"&amp;$B$7,"Custom3#"&amp;$B$8,"Custom4#"&amp;$B$9,"Entity#"&amp;$B122,"Account#"&amp;$R$15)),2)</f>
        <v>0</v>
      </c>
      <c r="S122" s="231">
        <f>ROUND(([2]!HsGetValue("FCC","Scenario#"&amp;$B$2,"Years#"&amp;$B$4,"Period#"&amp;$B$3,"View#"&amp;$B$10,"Consolidation#"&amp;$B$13,"Data Source#"&amp;$B$11,"Intercompany#"&amp;$B$14,"Movement#"&amp;$B$12,"Custom1#"&amp;$B$6,"Custom2#"&amp;$B$7,"Custom3#"&amp;$B$8,"Custom4#"&amp;$B$9,"Entity#"&amp;$B122,"Account#"&amp;$S$15)),2)</f>
        <v>0</v>
      </c>
      <c r="T122" s="231"/>
      <c r="U122" s="133">
        <f>ROUND(([2]!HsGetValue("FCC","Scenario#"&amp;$B$2,"Years#"&amp;$B$4,"Period#"&amp;$B$3,"View#"&amp;$B$10,"Consolidation#"&amp;$B$13,"Data Source#"&amp;$B$11,"Intercompany#"&amp;$B$14,"Movement#"&amp;$B$12,"Custom1#"&amp;$B$6,"Custom2#"&amp;$B$7,"Custom3#"&amp;$B$8,"Custom4#"&amp;$B$9,"Entity#"&amp;$B122,"Account#"&amp;$U$15)),2)</f>
        <v>0</v>
      </c>
      <c r="V122" s="231">
        <f>ROUND(([2]!HsGetValue("FCC","Scenario#"&amp;$B$2,"Years#"&amp;$B$4,"Period#"&amp;$B$3,"View#"&amp;$B$10,"Consolidation#"&amp;$B$13,"Data Source#"&amp;$B$11,"Intercompany#"&amp;$B$14,"Movement#"&amp;$B$12,"Custom1#"&amp;$B$6,"Custom2#"&amp;$B$7,"Custom3#"&amp;$B$8,"Custom4#"&amp;$B$9,"Entity#"&amp;$B122,"Account#"&amp;$V$15)),2)</f>
        <v>0</v>
      </c>
      <c r="W122" s="231">
        <f>ROUND(([2]!HsGetValue("FCC","Scenario#"&amp;$B$2,"Years#"&amp;$B$4,"Period#"&amp;$B$3,"View#"&amp;$B$10,"Consolidation#"&amp;$B$13,"Data Source#"&amp;$B$11,"Intercompany#"&amp;$B$14,"Movement#"&amp;$B$12,"Custom1#"&amp;$B$6,"Custom2#"&amp;$B$7,"Custom3#"&amp;$B$8,"Custom4#"&amp;$B$9,"Entity#"&amp;$B122,"Account#"&amp;$W$15)+[2]!HsGetValue("FCC","Scenario#"&amp;$B$2,"Years#"&amp;$B$4,"Period#"&amp;$B$3,"View#"&amp;$B$10,"Consolidation#"&amp;$B$13,"Data Source#"&amp;$B$11,"Intercompany#"&amp;$B$14,"Movement#"&amp;$B$12,"Custom1#"&amp;$B$6,"Custom2#"&amp;$B$7,"Custom3#"&amp;$B$8,"Custom4#"&amp;$B$9,"Entity#"&amp;$B122,"Account#"&amp;$W$16)),2)</f>
        <v>0</v>
      </c>
    </row>
    <row r="123" spans="1:23" s="41" customFormat="1" ht="15" hidden="1" customHeight="1" outlineLevel="1">
      <c r="A123" s="240" t="s">
        <v>420</v>
      </c>
      <c r="B123" s="240" t="s">
        <v>344</v>
      </c>
      <c r="C123" s="240">
        <v>86640</v>
      </c>
      <c r="D123" s="240" t="s">
        <v>178</v>
      </c>
      <c r="E123" s="41" t="s">
        <v>101</v>
      </c>
      <c r="F123" s="229">
        <f t="shared" si="2"/>
        <v>0</v>
      </c>
      <c r="G123" s="231">
        <f>ROUND(([2]!HsGetValue("FCC","Scenario#"&amp;$B$2,"Years#"&amp;$B$4,"Period#"&amp;$B$3,"View#"&amp;$B$10,"Consolidation#"&amp;$B$13,"Data Source#"&amp;B$11,"Intercompany#"&amp;$B$14,"Movement#"&amp;$B$12,"Custom1#"&amp;$B$6,"Custom2#"&amp;$B$7,"Custom3#"&amp;$B$8,"Custom4#"&amp;$B$9,"Entity#"&amp;$B123,"Account#"&amp;$G$15)+[2]!HsGetValue("FCC","Scenario#"&amp;$B$2,"Years#"&amp;$B$4,"Period#"&amp;$B$3,"View#"&amp;$B$10,"Consolidation#"&amp;$B$13,"Data Source#"&amp;B$11,"Intercompany#"&amp;$B$14,"Movement#"&amp;$B$12,"Custom1#"&amp;$B$6,"Custom2#"&amp;$B$7,"Custom3#"&amp;$B$8,"Custom4#"&amp;$B$9,"Entity#"&amp;$B123,"Account#"&amp;$G$16)),2)</f>
        <v>0</v>
      </c>
      <c r="H123" s="231">
        <f>ROUND(([2]!HsGetValue("FCC","Scenario#"&amp;$B$2,"Years#"&amp;$B$4,"Period#"&amp;$B$3,"View#"&amp;$B$10,"Consolidation#"&amp;$B$13,"Data Source#"&amp;$B$11,"Intercompany#"&amp;$B$14,"Movement#"&amp;$B$12,"Custom1#"&amp;$B$6,"Custom2#"&amp;$B$7,"Custom3#"&amp;$B$8,"Custom4#"&amp;$B$9,"Entity#"&amp;$B123,"Account#"&amp;$H$15)+[2]!HsGetValue("FCC","Scenario#"&amp;$B$2,"Years#"&amp;$B$4,"Period#"&amp;$B$3,"View#"&amp;$B$10,"Consolidation#"&amp;$B$13,"Data Source#"&amp;$B$11,"Intercompany#"&amp;$B$14,"Movement#"&amp;$B$12,"Custom1#"&amp;$B$6,"Custom2#"&amp;$B$7,"Custom3#"&amp;$B$8,"Custom4#"&amp;$B$9,"Entity#"&amp;$B123,"Account#"&amp;$H$16)),2)</f>
        <v>0</v>
      </c>
      <c r="I123" s="133">
        <f>ROUND(([2]!HsGetValue("FCC","Scenario#"&amp;$B$2,"Years#"&amp;$B$4,"Period#"&amp;$B$3,"View#"&amp;$B$10,"Consolidation#"&amp;$B$13,"Data Source#"&amp;$B$11,"Intercompany#"&amp;$B$14,"Movement#"&amp;$B$12,"Custom1#"&amp;$B$6,"Custom2#"&amp;$B$7,"Custom3#"&amp;$B$8,"Custom4#"&amp;$B$9,"Entity#"&amp;$B123,"Account#"&amp;$I$15)+[2]!HsGetValue("FCC","Scenario#"&amp;$B$2,"Years#"&amp;$B$4,"Period#"&amp;$B$3,"View#"&amp;$B$10,"Consolidation#"&amp;$B$13,"Data Source#"&amp;$B$11,"Intercompany#"&amp;$B$14,"Movement#"&amp;$B$12,"Custom1#"&amp;$B$6,"Custom2#"&amp;$B$7,"Custom3#"&amp;$B$8,"Custom4#"&amp;$B$9,"Entity#"&amp;$B123,"Account#"&amp;$I$16)+[2]!HsGetValue("FCC","Scenario#"&amp;$B$2,"Years#"&amp;$B$4,"Period#"&amp;$B$3,"View#"&amp;$B$10,"Consolidation#"&amp;$B$13,"Data Source#"&amp;$B$11,"Intercompany#"&amp;$B$14,"Movement#"&amp;$B$12,"Custom1#"&amp;$B$6,"Custom2#"&amp;$B$7,"Custom3#"&amp;$B$8,"Custom4#"&amp;$B$9,"Entity#"&amp;$B123,"Account#"&amp;$I$17)),2)</f>
        <v>0</v>
      </c>
      <c r="J123" s="234">
        <f>ROUND(([2]!HsGetValue("FCC","Scenario#"&amp;$B$2,"Years#"&amp;$B$4,"Period#"&amp;$B$3,"View#"&amp;$B$10,"Consolidation#"&amp;$B$13,"Data Source#"&amp;$B$11,"Intercompany#"&amp;$B$14,"Movement#"&amp;$B$12,"Custom1#"&amp;$B$6,"Custom2#"&amp;$B$7,"Custom3#"&amp;$B$8,"Custom4#"&amp;$B$9,"Entity#"&amp;$B123,"Account#"&amp;$J$15)+[2]!HsGetValue("FCC","Scenario#"&amp;$B$2,"Years#"&amp;$B$4,"Period#"&amp;$B$3,"View#"&amp;$B$10,"Consolidation#"&amp;$B$13,"Data Source#"&amp;$B$11,"Intercompany#"&amp;$B$14,"Movement#"&amp;$B$12,"Custom1#"&amp;$B$6,"Custom2#"&amp;$B$7,"Custom3#"&amp;$B$8,"Custom4#"&amp;$B$9,"Entity#"&amp;$B123,"Account#"&amp;$J$16)),2)</f>
        <v>0</v>
      </c>
      <c r="K123" s="231">
        <f>ROUND(([2]!HsGetValue("FCC","Scenario#"&amp;$B$2,"Years#"&amp;$B$4,"Period#"&amp;$B$3,"View#"&amp;$B$10,"Consolidation#"&amp;$B$13,"Data Source#"&amp;$B$11,"Intercompany#"&amp;$B$14,"Movement#"&amp;$B$12,"Custom1#"&amp;$B$6,"Custom2#"&amp;$B$7,"Custom3#"&amp;$B$8,"Custom4#"&amp;$B$9,"Entity#"&amp;$B123,"Account#"&amp;$K$15)+[2]!HsGetValue("FCC","Scenario#"&amp;$B$2,"Years#"&amp;$B$4,"Period#"&amp;$B$3,"View#"&amp;$B$10,"Consolidation#"&amp;$B$13,"Data Source#"&amp;$B$11,"Intercompany#"&amp;$B$14,"Movement#"&amp;$B$12,"Custom1#"&amp;$B$6,"Custom2#"&amp;$B$7,"Custom3#"&amp;$B$8,"Custom4#"&amp;$B$9,"Entity#"&amp;$B123,"Account#"&amp;$K$16)+[2]!HsGetValue("FCC","Scenario#"&amp;$B$2,"Years#"&amp;$B$4,"Period#"&amp;$B$3,"View#"&amp;$B$10,"Consolidation#"&amp;$B$13,"Data Source#"&amp;$B$11,"Intercompany#"&amp;$B$14,"Movement#"&amp;$B$12,"Custom1#"&amp;$B$6,"Custom2#"&amp;$B$7,"Custom3#"&amp;$B$8,"Custom4#"&amp;$B$9,"Entity#"&amp;$B123,"Account#"&amp;$K$17)+[2]!HsGetValue("FCC","Scenario#"&amp;$B$2,"Years#"&amp;$B$4,"Period#"&amp;$B$3,"View#"&amp;$B$10,"Consolidation#"&amp;$B$13,"Data Source#"&amp;$B$11,"Intercompany#"&amp;$B$14,"Movement#"&amp;$B$12,"Custom1#"&amp;$B$6,"Custom2#"&amp;$B$7,"Custom3#"&amp;$B$8,"Custom4#"&amp;$B$9,"Entity#"&amp;$B123,"Account#"&amp;$K$18)),2)</f>
        <v>0</v>
      </c>
      <c r="L123" s="231">
        <f>ROUND(([2]!HsGetValue("FCC","Scenario#"&amp;$B$2,"Years#"&amp;$B$4,"Period#"&amp;$B$3,"View#"&amp;$B$10,"Consolidation#"&amp;$B$13,"Data Source#"&amp;$B$11,"Intercompany#"&amp;$B$14,"Movement#"&amp;$B$12,"Custom1#"&amp;$B$6,"Custom2#"&amp;$B$7,"Custom3#"&amp;$B$8,"Custom4#"&amp;$B$9,"Entity#"&amp;$B123,"Account#"&amp;$L$15)+[2]!HsGetValue("FCC","Scenario#"&amp;$B$2,"Years#"&amp;$B$4,"Period#"&amp;$B$3,"View#"&amp;$B$10,"Consolidation#"&amp;$B$13,"Data Source#"&amp;$B$11,"Intercompany#"&amp;$B$14,"Movement#"&amp;$B$12,"Custom1#"&amp;$B$6,"Custom2#"&amp;$B$7,"Custom3#"&amp;$B$8,"Custom4#"&amp;$B$9,"Entity#"&amp;$B123,"Account#"&amp;$L$16)),2)</f>
        <v>0</v>
      </c>
      <c r="M123" s="231">
        <f>ROUND(([2]!HsGetValue("FCC","Scenario#"&amp;$B$2,"Years#"&amp;$B$4,"Period#"&amp;$B$3,"View#"&amp;$B$10,"Consolidation#"&amp;$B$13,"Data Source#"&amp;$B$11,"Intercompany#"&amp;$B$14,"Movement#"&amp;$B$12,"Custom1#"&amp;$B$6,"Custom2#"&amp;$B$7,"Custom3#"&amp;$B$8,"Custom4#"&amp;$B$9,"Entity#"&amp;$B123,"Account#"&amp;$M$15)+[2]!HsGetValue("FCC","Scenario#"&amp;$B$2,"Years#"&amp;$B$4,"Period#"&amp;$B$3,"View#"&amp;$B$10,"Consolidation#"&amp;$B$13,"Data Source#"&amp;$B$11,"Intercompany#"&amp;$B$14,"Movement#"&amp;$B$12,"Custom1#"&amp;$B$6,"Custom2#"&amp;$B$7,"Custom3#"&amp;$B$8,"Custom4#"&amp;$B$9,"Entity#"&amp;$B123,"Account#"&amp;$M$16)+[2]!HsGetValue("FCC","Scenario#"&amp;$B$2,"Years#"&amp;$B$4,"Period#"&amp;$B$3,"View#"&amp;$B$10,"Consolidation#"&amp;$B$13,"Data Source#"&amp;$B$11,"Intercompany#"&amp;$B$14,"Movement#"&amp;$B$12,"Custom1#"&amp;$B$6,"Custom2#"&amp;$B$7,"Custom3#"&amp;$B$8,"Custom4#"&amp;$B$9,"Entity#"&amp;$B123,"Account#"&amp;$M$17)),2)</f>
        <v>0</v>
      </c>
      <c r="N123" s="231">
        <f>ROUND(([2]!HsGetValue("FCC","Scenario#"&amp;$B$2,"Years#"&amp;$B$4,"Period#"&amp;$B$3,"View#"&amp;$B$10,"Consolidation#"&amp;$B$13,"Data Source#"&amp;$B$11,"Intercompany#"&amp;$B$14,"Movement#"&amp;$B$12,"Custom1#"&amp;$B$6,"Custom2#"&amp;$B$7,"Custom3#"&amp;$B$8,"Custom4#"&amp;$B$9,"Entity#"&amp;$B123,"Account#"&amp;$N$15)+[2]!HsGetValue("FCC","Scenario#"&amp;$B$2,"Years#"&amp;$B$4,"Period#"&amp;$B$3,"View#"&amp;$B$10,"Consolidation#"&amp;$B$13,"Data Source#"&amp;$B$11,"Intercompany#"&amp;$B$14,"Movement#"&amp;$B$12,"Custom1#"&amp;$B$6,"Custom2#"&amp;$B$7,"Custom3#"&amp;$B$8,"Custom4#"&amp;$B$9,"Entity#"&amp;$B123,"Account#"&amp;$N$16)),2)</f>
        <v>0</v>
      </c>
      <c r="O123" s="231">
        <f>ROUND(([2]!HsGetValue("FCC","Scenario#"&amp;$B$2,"Years#"&amp;$B$4,"Period#"&amp;$B$3,"View#"&amp;$B$10,"Consolidation#"&amp;$B$13,"Data Source#"&amp;$B$11,"Intercompany#"&amp;$B$14,"Movement#"&amp;$B$12,"Custom1#"&amp;$B$6,"Custom2#"&amp;$B$7,"Custom3#"&amp;$B$8,"Custom4#"&amp;$B$9,"Entity#"&amp;$B123,"Account#"&amp;$O$15)+[2]!HsGetValue("FCC","Scenario#"&amp;$B$2,"Years#"&amp;$B$4,"Period#"&amp;$B$3,"View#"&amp;$B$10,"Consolidation#"&amp;$B$13,"Data Source#"&amp;$B$11,"Intercompany#"&amp;$B$14,"Movement#"&amp;$B$12,"Custom1#"&amp;$B$6,"Custom2#"&amp;$B$7,"Custom3#"&amp;$B$8,"Custom4#"&amp;$B$9,"Entity#"&amp;$B123,"Account#"&amp;$O$16)),2)</f>
        <v>0</v>
      </c>
      <c r="P123" s="231">
        <f>ROUND(([2]!HsGetValue("FCC","Scenario#"&amp;$B$2,"Years#"&amp;$B$4,"Period#"&amp;$B$3,"View#"&amp;$B$10,"Consolidation#"&amp;$B$13,"Data Source#"&amp;$B$11,"Intercompany#"&amp;$B$14,"Movement#"&amp;$B$12,"Custom1#"&amp;$B$6,"Custom2#"&amp;$B$7,"Custom3#"&amp;$B$8,"Custom4#"&amp;$B$9,"Entity#"&amp;$B123,"Account#"&amp;$P$15)+[2]!HsGetValue("FCC","Scenario#"&amp;$B$2,"Years#"&amp;$B$4,"Period#"&amp;$B$3,"View#"&amp;$B$10,"Consolidation#"&amp;$B$13,"Data Source#"&amp;$B$11,"Intercompany#"&amp;$B$14,"Movement#"&amp;$B$12,"Custom1#"&amp;$B$6,"Custom2#"&amp;$B$7,"Custom3#"&amp;$B$8,"Custom4#"&amp;$B$9,"Entity#"&amp;$B123,"Account#"&amp;$P$16)),2)</f>
        <v>0</v>
      </c>
      <c r="Q123" s="133">
        <f>ROUND(([2]!HsGetValue("FCC","Scenario#"&amp;$B$2,"Years#"&amp;$B$4,"Period#"&amp;$B$3,"View#"&amp;$B$10,"Consolidation#"&amp;$B$13,"Data Source#"&amp;$B$11,"Intercompany#"&amp;$B$14,"Movement#"&amp;$B$12,"Custom1#"&amp;$B$6,"Custom2#"&amp;$B$7,"Custom3#"&amp;$B$8,"Custom4#"&amp;$B$9,"Entity#"&amp;$B123,"Account#"&amp;$Q$15)),2)</f>
        <v>0</v>
      </c>
      <c r="R123" s="231">
        <f>ROUND(([2]!HsGetValue("FCC","Scenario#"&amp;$B$2,"Years#"&amp;$B$4,"Period#"&amp;$B$3,"View#"&amp;$B$10,"Consolidation#"&amp;$B$13,"Data Source#"&amp;$B$11,"Intercompany#"&amp;$B$14,"Movement#"&amp;$B$12,"Custom1#"&amp;$B$6,"Custom2#"&amp;$B$7,"Custom3#"&amp;$B$8,"Custom4#"&amp;$B$9,"Entity#"&amp;$B123,"Account#"&amp;$R$15)),2)</f>
        <v>0</v>
      </c>
      <c r="S123" s="231">
        <f>ROUND(([2]!HsGetValue("FCC","Scenario#"&amp;$B$2,"Years#"&amp;$B$4,"Period#"&amp;$B$3,"View#"&amp;$B$10,"Consolidation#"&amp;$B$13,"Data Source#"&amp;$B$11,"Intercompany#"&amp;$B$14,"Movement#"&amp;$B$12,"Custom1#"&amp;$B$6,"Custom2#"&amp;$B$7,"Custom3#"&amp;$B$8,"Custom4#"&amp;$B$9,"Entity#"&amp;$B123,"Account#"&amp;$S$15)),2)</f>
        <v>0</v>
      </c>
      <c r="T123" s="231"/>
      <c r="U123" s="133">
        <f>ROUND(([2]!HsGetValue("FCC","Scenario#"&amp;$B$2,"Years#"&amp;$B$4,"Period#"&amp;$B$3,"View#"&amp;$B$10,"Consolidation#"&amp;$B$13,"Data Source#"&amp;$B$11,"Intercompany#"&amp;$B$14,"Movement#"&amp;$B$12,"Custom1#"&amp;$B$6,"Custom2#"&amp;$B$7,"Custom3#"&amp;$B$8,"Custom4#"&amp;$B$9,"Entity#"&amp;$B123,"Account#"&amp;$U$15)),2)</f>
        <v>0</v>
      </c>
      <c r="V123" s="231">
        <f>ROUND(([2]!HsGetValue("FCC","Scenario#"&amp;$B$2,"Years#"&amp;$B$4,"Period#"&amp;$B$3,"View#"&amp;$B$10,"Consolidation#"&amp;$B$13,"Data Source#"&amp;$B$11,"Intercompany#"&amp;$B$14,"Movement#"&amp;$B$12,"Custom1#"&amp;$B$6,"Custom2#"&amp;$B$7,"Custom3#"&amp;$B$8,"Custom4#"&amp;$B$9,"Entity#"&amp;$B123,"Account#"&amp;$V$15)),2)</f>
        <v>0</v>
      </c>
      <c r="W123" s="231">
        <f>ROUND(([2]!HsGetValue("FCC","Scenario#"&amp;$B$2,"Years#"&amp;$B$4,"Period#"&amp;$B$3,"View#"&amp;$B$10,"Consolidation#"&amp;$B$13,"Data Source#"&amp;$B$11,"Intercompany#"&amp;$B$14,"Movement#"&amp;$B$12,"Custom1#"&amp;$B$6,"Custom2#"&amp;$B$7,"Custom3#"&amp;$B$8,"Custom4#"&amp;$B$9,"Entity#"&amp;$B123,"Account#"&amp;$W$15)+[2]!HsGetValue("FCC","Scenario#"&amp;$B$2,"Years#"&amp;$B$4,"Period#"&amp;$B$3,"View#"&amp;$B$10,"Consolidation#"&amp;$B$13,"Data Source#"&amp;$B$11,"Intercompany#"&amp;$B$14,"Movement#"&amp;$B$12,"Custom1#"&amp;$B$6,"Custom2#"&amp;$B$7,"Custom3#"&amp;$B$8,"Custom4#"&amp;$B$9,"Entity#"&amp;$B123,"Account#"&amp;$W$16)),2)</f>
        <v>0</v>
      </c>
    </row>
    <row r="124" spans="1:23" s="41" customFormat="1" ht="15" hidden="1" customHeight="1" outlineLevel="1">
      <c r="A124" s="240" t="s">
        <v>420</v>
      </c>
      <c r="B124" s="240" t="s">
        <v>345</v>
      </c>
      <c r="C124" s="240">
        <v>86840</v>
      </c>
      <c r="D124" s="240" t="s">
        <v>178</v>
      </c>
      <c r="E124" s="41" t="s">
        <v>102</v>
      </c>
      <c r="F124" s="229">
        <f t="shared" si="2"/>
        <v>0</v>
      </c>
      <c r="G124" s="231">
        <f>ROUND(([2]!HsGetValue("FCC","Scenario#"&amp;$B$2,"Years#"&amp;$B$4,"Period#"&amp;$B$3,"View#"&amp;$B$10,"Consolidation#"&amp;$B$13,"Data Source#"&amp;B$11,"Intercompany#"&amp;$B$14,"Movement#"&amp;$B$12,"Custom1#"&amp;$B$6,"Custom2#"&amp;$B$7,"Custom3#"&amp;$B$8,"Custom4#"&amp;$B$9,"Entity#"&amp;$B124,"Account#"&amp;$G$15)+[2]!HsGetValue("FCC","Scenario#"&amp;$B$2,"Years#"&amp;$B$4,"Period#"&amp;$B$3,"View#"&amp;$B$10,"Consolidation#"&amp;$B$13,"Data Source#"&amp;B$11,"Intercompany#"&amp;$B$14,"Movement#"&amp;$B$12,"Custom1#"&amp;$B$6,"Custom2#"&amp;$B$7,"Custom3#"&amp;$B$8,"Custom4#"&amp;$B$9,"Entity#"&amp;$B124,"Account#"&amp;$G$16)),2)</f>
        <v>0</v>
      </c>
      <c r="H124" s="231">
        <f>ROUND(([2]!HsGetValue("FCC","Scenario#"&amp;$B$2,"Years#"&amp;$B$4,"Period#"&amp;$B$3,"View#"&amp;$B$10,"Consolidation#"&amp;$B$13,"Data Source#"&amp;$B$11,"Intercompany#"&amp;$B$14,"Movement#"&amp;$B$12,"Custom1#"&amp;$B$6,"Custom2#"&amp;$B$7,"Custom3#"&amp;$B$8,"Custom4#"&amp;$B$9,"Entity#"&amp;$B124,"Account#"&amp;$H$15)+[2]!HsGetValue("FCC","Scenario#"&amp;$B$2,"Years#"&amp;$B$4,"Period#"&amp;$B$3,"View#"&amp;$B$10,"Consolidation#"&amp;$B$13,"Data Source#"&amp;$B$11,"Intercompany#"&amp;$B$14,"Movement#"&amp;$B$12,"Custom1#"&amp;$B$6,"Custom2#"&amp;$B$7,"Custom3#"&amp;$B$8,"Custom4#"&amp;$B$9,"Entity#"&amp;$B124,"Account#"&amp;$H$16)),2)</f>
        <v>0</v>
      </c>
      <c r="I124" s="133">
        <f>ROUND(([2]!HsGetValue("FCC","Scenario#"&amp;$B$2,"Years#"&amp;$B$4,"Period#"&amp;$B$3,"View#"&amp;$B$10,"Consolidation#"&amp;$B$13,"Data Source#"&amp;$B$11,"Intercompany#"&amp;$B$14,"Movement#"&amp;$B$12,"Custom1#"&amp;$B$6,"Custom2#"&amp;$B$7,"Custom3#"&amp;$B$8,"Custom4#"&amp;$B$9,"Entity#"&amp;$B124,"Account#"&amp;$I$15)+[2]!HsGetValue("FCC","Scenario#"&amp;$B$2,"Years#"&amp;$B$4,"Period#"&amp;$B$3,"View#"&amp;$B$10,"Consolidation#"&amp;$B$13,"Data Source#"&amp;$B$11,"Intercompany#"&amp;$B$14,"Movement#"&amp;$B$12,"Custom1#"&amp;$B$6,"Custom2#"&amp;$B$7,"Custom3#"&amp;$B$8,"Custom4#"&amp;$B$9,"Entity#"&amp;$B124,"Account#"&amp;$I$16)+[2]!HsGetValue("FCC","Scenario#"&amp;$B$2,"Years#"&amp;$B$4,"Period#"&amp;$B$3,"View#"&amp;$B$10,"Consolidation#"&amp;$B$13,"Data Source#"&amp;$B$11,"Intercompany#"&amp;$B$14,"Movement#"&amp;$B$12,"Custom1#"&amp;$B$6,"Custom2#"&amp;$B$7,"Custom3#"&amp;$B$8,"Custom4#"&amp;$B$9,"Entity#"&amp;$B124,"Account#"&amp;$I$17)),2)</f>
        <v>0</v>
      </c>
      <c r="J124" s="234">
        <f>ROUND(([2]!HsGetValue("FCC","Scenario#"&amp;$B$2,"Years#"&amp;$B$4,"Period#"&amp;$B$3,"View#"&amp;$B$10,"Consolidation#"&amp;$B$13,"Data Source#"&amp;$B$11,"Intercompany#"&amp;$B$14,"Movement#"&amp;$B$12,"Custom1#"&amp;$B$6,"Custom2#"&amp;$B$7,"Custom3#"&amp;$B$8,"Custom4#"&amp;$B$9,"Entity#"&amp;$B124,"Account#"&amp;$J$15)+[2]!HsGetValue("FCC","Scenario#"&amp;$B$2,"Years#"&amp;$B$4,"Period#"&amp;$B$3,"View#"&amp;$B$10,"Consolidation#"&amp;$B$13,"Data Source#"&amp;$B$11,"Intercompany#"&amp;$B$14,"Movement#"&amp;$B$12,"Custom1#"&amp;$B$6,"Custom2#"&amp;$B$7,"Custom3#"&amp;$B$8,"Custom4#"&amp;$B$9,"Entity#"&amp;$B124,"Account#"&amp;$J$16)),2)</f>
        <v>0</v>
      </c>
      <c r="K124" s="231">
        <f>ROUND(([2]!HsGetValue("FCC","Scenario#"&amp;$B$2,"Years#"&amp;$B$4,"Period#"&amp;$B$3,"View#"&amp;$B$10,"Consolidation#"&amp;$B$13,"Data Source#"&amp;$B$11,"Intercompany#"&amp;$B$14,"Movement#"&amp;$B$12,"Custom1#"&amp;$B$6,"Custom2#"&amp;$B$7,"Custom3#"&amp;$B$8,"Custom4#"&amp;$B$9,"Entity#"&amp;$B124,"Account#"&amp;$K$15)+[2]!HsGetValue("FCC","Scenario#"&amp;$B$2,"Years#"&amp;$B$4,"Period#"&amp;$B$3,"View#"&amp;$B$10,"Consolidation#"&amp;$B$13,"Data Source#"&amp;$B$11,"Intercompany#"&amp;$B$14,"Movement#"&amp;$B$12,"Custom1#"&amp;$B$6,"Custom2#"&amp;$B$7,"Custom3#"&amp;$B$8,"Custom4#"&amp;$B$9,"Entity#"&amp;$B124,"Account#"&amp;$K$16)+[2]!HsGetValue("FCC","Scenario#"&amp;$B$2,"Years#"&amp;$B$4,"Period#"&amp;$B$3,"View#"&amp;$B$10,"Consolidation#"&amp;$B$13,"Data Source#"&amp;$B$11,"Intercompany#"&amp;$B$14,"Movement#"&amp;$B$12,"Custom1#"&amp;$B$6,"Custom2#"&amp;$B$7,"Custom3#"&amp;$B$8,"Custom4#"&amp;$B$9,"Entity#"&amp;$B124,"Account#"&amp;$K$17)+[2]!HsGetValue("FCC","Scenario#"&amp;$B$2,"Years#"&amp;$B$4,"Period#"&amp;$B$3,"View#"&amp;$B$10,"Consolidation#"&amp;$B$13,"Data Source#"&amp;$B$11,"Intercompany#"&amp;$B$14,"Movement#"&amp;$B$12,"Custom1#"&amp;$B$6,"Custom2#"&amp;$B$7,"Custom3#"&amp;$B$8,"Custom4#"&amp;$B$9,"Entity#"&amp;$B124,"Account#"&amp;$K$18)),2)</f>
        <v>0</v>
      </c>
      <c r="L124" s="231">
        <f>ROUND(([2]!HsGetValue("FCC","Scenario#"&amp;$B$2,"Years#"&amp;$B$4,"Period#"&amp;$B$3,"View#"&amp;$B$10,"Consolidation#"&amp;$B$13,"Data Source#"&amp;$B$11,"Intercompany#"&amp;$B$14,"Movement#"&amp;$B$12,"Custom1#"&amp;$B$6,"Custom2#"&amp;$B$7,"Custom3#"&amp;$B$8,"Custom4#"&amp;$B$9,"Entity#"&amp;$B124,"Account#"&amp;$L$15)+[2]!HsGetValue("FCC","Scenario#"&amp;$B$2,"Years#"&amp;$B$4,"Period#"&amp;$B$3,"View#"&amp;$B$10,"Consolidation#"&amp;$B$13,"Data Source#"&amp;$B$11,"Intercompany#"&amp;$B$14,"Movement#"&amp;$B$12,"Custom1#"&amp;$B$6,"Custom2#"&amp;$B$7,"Custom3#"&amp;$B$8,"Custom4#"&amp;$B$9,"Entity#"&amp;$B124,"Account#"&amp;$L$16)),2)</f>
        <v>0</v>
      </c>
      <c r="M124" s="231">
        <f>ROUND(([2]!HsGetValue("FCC","Scenario#"&amp;$B$2,"Years#"&amp;$B$4,"Period#"&amp;$B$3,"View#"&amp;$B$10,"Consolidation#"&amp;$B$13,"Data Source#"&amp;$B$11,"Intercompany#"&amp;$B$14,"Movement#"&amp;$B$12,"Custom1#"&amp;$B$6,"Custom2#"&amp;$B$7,"Custom3#"&amp;$B$8,"Custom4#"&amp;$B$9,"Entity#"&amp;$B124,"Account#"&amp;$M$15)+[2]!HsGetValue("FCC","Scenario#"&amp;$B$2,"Years#"&amp;$B$4,"Period#"&amp;$B$3,"View#"&amp;$B$10,"Consolidation#"&amp;$B$13,"Data Source#"&amp;$B$11,"Intercompany#"&amp;$B$14,"Movement#"&amp;$B$12,"Custom1#"&amp;$B$6,"Custom2#"&amp;$B$7,"Custom3#"&amp;$B$8,"Custom4#"&amp;$B$9,"Entity#"&amp;$B124,"Account#"&amp;$M$16)+[2]!HsGetValue("FCC","Scenario#"&amp;$B$2,"Years#"&amp;$B$4,"Period#"&amp;$B$3,"View#"&amp;$B$10,"Consolidation#"&amp;$B$13,"Data Source#"&amp;$B$11,"Intercompany#"&amp;$B$14,"Movement#"&amp;$B$12,"Custom1#"&amp;$B$6,"Custom2#"&amp;$B$7,"Custom3#"&amp;$B$8,"Custom4#"&amp;$B$9,"Entity#"&amp;$B124,"Account#"&amp;$M$17)),2)</f>
        <v>0</v>
      </c>
      <c r="N124" s="231">
        <f>ROUND(([2]!HsGetValue("FCC","Scenario#"&amp;$B$2,"Years#"&amp;$B$4,"Period#"&amp;$B$3,"View#"&amp;$B$10,"Consolidation#"&amp;$B$13,"Data Source#"&amp;$B$11,"Intercompany#"&amp;$B$14,"Movement#"&amp;$B$12,"Custom1#"&amp;$B$6,"Custom2#"&amp;$B$7,"Custom3#"&amp;$B$8,"Custom4#"&amp;$B$9,"Entity#"&amp;$B124,"Account#"&amp;$N$15)+[2]!HsGetValue("FCC","Scenario#"&amp;$B$2,"Years#"&amp;$B$4,"Period#"&amp;$B$3,"View#"&amp;$B$10,"Consolidation#"&amp;$B$13,"Data Source#"&amp;$B$11,"Intercompany#"&amp;$B$14,"Movement#"&amp;$B$12,"Custom1#"&amp;$B$6,"Custom2#"&amp;$B$7,"Custom3#"&amp;$B$8,"Custom4#"&amp;$B$9,"Entity#"&amp;$B124,"Account#"&amp;$N$16)),2)</f>
        <v>0</v>
      </c>
      <c r="O124" s="231">
        <f>ROUND(([2]!HsGetValue("FCC","Scenario#"&amp;$B$2,"Years#"&amp;$B$4,"Period#"&amp;$B$3,"View#"&amp;$B$10,"Consolidation#"&amp;$B$13,"Data Source#"&amp;$B$11,"Intercompany#"&amp;$B$14,"Movement#"&amp;$B$12,"Custom1#"&amp;$B$6,"Custom2#"&amp;$B$7,"Custom3#"&amp;$B$8,"Custom4#"&amp;$B$9,"Entity#"&amp;$B124,"Account#"&amp;$O$15)+[2]!HsGetValue("FCC","Scenario#"&amp;$B$2,"Years#"&amp;$B$4,"Period#"&amp;$B$3,"View#"&amp;$B$10,"Consolidation#"&amp;$B$13,"Data Source#"&amp;$B$11,"Intercompany#"&amp;$B$14,"Movement#"&amp;$B$12,"Custom1#"&amp;$B$6,"Custom2#"&amp;$B$7,"Custom3#"&amp;$B$8,"Custom4#"&amp;$B$9,"Entity#"&amp;$B124,"Account#"&amp;$O$16)),2)</f>
        <v>0</v>
      </c>
      <c r="P124" s="231">
        <f>ROUND(([2]!HsGetValue("FCC","Scenario#"&amp;$B$2,"Years#"&amp;$B$4,"Period#"&amp;$B$3,"View#"&amp;$B$10,"Consolidation#"&amp;$B$13,"Data Source#"&amp;$B$11,"Intercompany#"&amp;$B$14,"Movement#"&amp;$B$12,"Custom1#"&amp;$B$6,"Custom2#"&amp;$B$7,"Custom3#"&amp;$B$8,"Custom4#"&amp;$B$9,"Entity#"&amp;$B124,"Account#"&amp;$P$15)+[2]!HsGetValue("FCC","Scenario#"&amp;$B$2,"Years#"&amp;$B$4,"Period#"&amp;$B$3,"View#"&amp;$B$10,"Consolidation#"&amp;$B$13,"Data Source#"&amp;$B$11,"Intercompany#"&amp;$B$14,"Movement#"&amp;$B$12,"Custom1#"&amp;$B$6,"Custom2#"&amp;$B$7,"Custom3#"&amp;$B$8,"Custom4#"&amp;$B$9,"Entity#"&amp;$B124,"Account#"&amp;$P$16)),2)</f>
        <v>0</v>
      </c>
      <c r="Q124" s="133">
        <f>ROUND(([2]!HsGetValue("FCC","Scenario#"&amp;$B$2,"Years#"&amp;$B$4,"Period#"&amp;$B$3,"View#"&amp;$B$10,"Consolidation#"&amp;$B$13,"Data Source#"&amp;$B$11,"Intercompany#"&amp;$B$14,"Movement#"&amp;$B$12,"Custom1#"&amp;$B$6,"Custom2#"&amp;$B$7,"Custom3#"&amp;$B$8,"Custom4#"&amp;$B$9,"Entity#"&amp;$B124,"Account#"&amp;$Q$15)),2)</f>
        <v>0</v>
      </c>
      <c r="R124" s="231">
        <f>ROUND(([2]!HsGetValue("FCC","Scenario#"&amp;$B$2,"Years#"&amp;$B$4,"Period#"&amp;$B$3,"View#"&amp;$B$10,"Consolidation#"&amp;$B$13,"Data Source#"&amp;$B$11,"Intercompany#"&amp;$B$14,"Movement#"&amp;$B$12,"Custom1#"&amp;$B$6,"Custom2#"&amp;$B$7,"Custom3#"&amp;$B$8,"Custom4#"&amp;$B$9,"Entity#"&amp;$B124,"Account#"&amp;$R$15)),2)</f>
        <v>0</v>
      </c>
      <c r="S124" s="231">
        <f>ROUND(([2]!HsGetValue("FCC","Scenario#"&amp;$B$2,"Years#"&amp;$B$4,"Period#"&amp;$B$3,"View#"&amp;$B$10,"Consolidation#"&amp;$B$13,"Data Source#"&amp;$B$11,"Intercompany#"&amp;$B$14,"Movement#"&amp;$B$12,"Custom1#"&amp;$B$6,"Custom2#"&amp;$B$7,"Custom3#"&amp;$B$8,"Custom4#"&amp;$B$9,"Entity#"&amp;$B124,"Account#"&amp;$S$15)),2)</f>
        <v>0</v>
      </c>
      <c r="T124" s="231"/>
      <c r="U124" s="133">
        <f>ROUND(([2]!HsGetValue("FCC","Scenario#"&amp;$B$2,"Years#"&amp;$B$4,"Period#"&amp;$B$3,"View#"&amp;$B$10,"Consolidation#"&amp;$B$13,"Data Source#"&amp;$B$11,"Intercompany#"&amp;$B$14,"Movement#"&amp;$B$12,"Custom1#"&amp;$B$6,"Custom2#"&amp;$B$7,"Custom3#"&amp;$B$8,"Custom4#"&amp;$B$9,"Entity#"&amp;$B124,"Account#"&amp;$U$15)),2)</f>
        <v>0</v>
      </c>
      <c r="V124" s="231">
        <f>ROUND(([2]!HsGetValue("FCC","Scenario#"&amp;$B$2,"Years#"&amp;$B$4,"Period#"&amp;$B$3,"View#"&amp;$B$10,"Consolidation#"&amp;$B$13,"Data Source#"&amp;$B$11,"Intercompany#"&amp;$B$14,"Movement#"&amp;$B$12,"Custom1#"&amp;$B$6,"Custom2#"&amp;$B$7,"Custom3#"&amp;$B$8,"Custom4#"&amp;$B$9,"Entity#"&amp;$B124,"Account#"&amp;$V$15)),2)</f>
        <v>0</v>
      </c>
      <c r="W124" s="231">
        <f>ROUND(([2]!HsGetValue("FCC","Scenario#"&amp;$B$2,"Years#"&amp;$B$4,"Period#"&amp;$B$3,"View#"&amp;$B$10,"Consolidation#"&amp;$B$13,"Data Source#"&amp;$B$11,"Intercompany#"&amp;$B$14,"Movement#"&amp;$B$12,"Custom1#"&amp;$B$6,"Custom2#"&amp;$B$7,"Custom3#"&amp;$B$8,"Custom4#"&amp;$B$9,"Entity#"&amp;$B124,"Account#"&amp;$W$15)+[2]!HsGetValue("FCC","Scenario#"&amp;$B$2,"Years#"&amp;$B$4,"Period#"&amp;$B$3,"View#"&amp;$B$10,"Consolidation#"&amp;$B$13,"Data Source#"&amp;$B$11,"Intercompany#"&amp;$B$14,"Movement#"&amp;$B$12,"Custom1#"&amp;$B$6,"Custom2#"&amp;$B$7,"Custom3#"&amp;$B$8,"Custom4#"&amp;$B$9,"Entity#"&amp;$B124,"Account#"&amp;$W$16)),2)</f>
        <v>0</v>
      </c>
    </row>
    <row r="125" spans="1:23" s="41" customFormat="1" ht="15" hidden="1" customHeight="1" outlineLevel="1">
      <c r="A125" s="240" t="s">
        <v>420</v>
      </c>
      <c r="B125" s="240" t="s">
        <v>346</v>
      </c>
      <c r="C125" s="240">
        <v>87240</v>
      </c>
      <c r="D125" s="240" t="s">
        <v>178</v>
      </c>
      <c r="E125" s="41" t="s">
        <v>103</v>
      </c>
      <c r="F125" s="229">
        <f t="shared" si="2"/>
        <v>0</v>
      </c>
      <c r="G125" s="231">
        <f>ROUND(([2]!HsGetValue("FCC","Scenario#"&amp;$B$2,"Years#"&amp;$B$4,"Period#"&amp;$B$3,"View#"&amp;$B$10,"Consolidation#"&amp;$B$13,"Data Source#"&amp;B$11,"Intercompany#"&amp;$B$14,"Movement#"&amp;$B$12,"Custom1#"&amp;$B$6,"Custom2#"&amp;$B$7,"Custom3#"&amp;$B$8,"Custom4#"&amp;$B$9,"Entity#"&amp;$B125,"Account#"&amp;$G$15)+[2]!HsGetValue("FCC","Scenario#"&amp;$B$2,"Years#"&amp;$B$4,"Period#"&amp;$B$3,"View#"&amp;$B$10,"Consolidation#"&amp;$B$13,"Data Source#"&amp;B$11,"Intercompany#"&amp;$B$14,"Movement#"&amp;$B$12,"Custom1#"&amp;$B$6,"Custom2#"&amp;$B$7,"Custom3#"&amp;$B$8,"Custom4#"&amp;$B$9,"Entity#"&amp;$B125,"Account#"&amp;$G$16)),2)</f>
        <v>0</v>
      </c>
      <c r="H125" s="231">
        <f>ROUND(([2]!HsGetValue("FCC","Scenario#"&amp;$B$2,"Years#"&amp;$B$4,"Period#"&amp;$B$3,"View#"&amp;$B$10,"Consolidation#"&amp;$B$13,"Data Source#"&amp;$B$11,"Intercompany#"&amp;$B$14,"Movement#"&amp;$B$12,"Custom1#"&amp;$B$6,"Custom2#"&amp;$B$7,"Custom3#"&amp;$B$8,"Custom4#"&amp;$B$9,"Entity#"&amp;$B125,"Account#"&amp;$H$15)+[2]!HsGetValue("FCC","Scenario#"&amp;$B$2,"Years#"&amp;$B$4,"Period#"&amp;$B$3,"View#"&amp;$B$10,"Consolidation#"&amp;$B$13,"Data Source#"&amp;$B$11,"Intercompany#"&amp;$B$14,"Movement#"&amp;$B$12,"Custom1#"&amp;$B$6,"Custom2#"&amp;$B$7,"Custom3#"&amp;$B$8,"Custom4#"&amp;$B$9,"Entity#"&amp;$B125,"Account#"&amp;$H$16)),2)</f>
        <v>0</v>
      </c>
      <c r="I125" s="133">
        <f>ROUND(([2]!HsGetValue("FCC","Scenario#"&amp;$B$2,"Years#"&amp;$B$4,"Period#"&amp;$B$3,"View#"&amp;$B$10,"Consolidation#"&amp;$B$13,"Data Source#"&amp;$B$11,"Intercompany#"&amp;$B$14,"Movement#"&amp;$B$12,"Custom1#"&amp;$B$6,"Custom2#"&amp;$B$7,"Custom3#"&amp;$B$8,"Custom4#"&amp;$B$9,"Entity#"&amp;$B125,"Account#"&amp;$I$15)+[2]!HsGetValue("FCC","Scenario#"&amp;$B$2,"Years#"&amp;$B$4,"Period#"&amp;$B$3,"View#"&amp;$B$10,"Consolidation#"&amp;$B$13,"Data Source#"&amp;$B$11,"Intercompany#"&amp;$B$14,"Movement#"&amp;$B$12,"Custom1#"&amp;$B$6,"Custom2#"&amp;$B$7,"Custom3#"&amp;$B$8,"Custom4#"&amp;$B$9,"Entity#"&amp;$B125,"Account#"&amp;$I$16)+[2]!HsGetValue("FCC","Scenario#"&amp;$B$2,"Years#"&amp;$B$4,"Period#"&amp;$B$3,"View#"&amp;$B$10,"Consolidation#"&amp;$B$13,"Data Source#"&amp;$B$11,"Intercompany#"&amp;$B$14,"Movement#"&amp;$B$12,"Custom1#"&amp;$B$6,"Custom2#"&amp;$B$7,"Custom3#"&amp;$B$8,"Custom4#"&amp;$B$9,"Entity#"&amp;$B125,"Account#"&amp;$I$17)),2)</f>
        <v>0</v>
      </c>
      <c r="J125" s="234">
        <f>ROUND(([2]!HsGetValue("FCC","Scenario#"&amp;$B$2,"Years#"&amp;$B$4,"Period#"&amp;$B$3,"View#"&amp;$B$10,"Consolidation#"&amp;$B$13,"Data Source#"&amp;$B$11,"Intercompany#"&amp;$B$14,"Movement#"&amp;$B$12,"Custom1#"&amp;$B$6,"Custom2#"&amp;$B$7,"Custom3#"&amp;$B$8,"Custom4#"&amp;$B$9,"Entity#"&amp;$B125,"Account#"&amp;$J$15)+[2]!HsGetValue("FCC","Scenario#"&amp;$B$2,"Years#"&amp;$B$4,"Period#"&amp;$B$3,"View#"&amp;$B$10,"Consolidation#"&amp;$B$13,"Data Source#"&amp;$B$11,"Intercompany#"&amp;$B$14,"Movement#"&amp;$B$12,"Custom1#"&amp;$B$6,"Custom2#"&amp;$B$7,"Custom3#"&amp;$B$8,"Custom4#"&amp;$B$9,"Entity#"&amp;$B125,"Account#"&amp;$J$16)),2)</f>
        <v>0</v>
      </c>
      <c r="K125" s="231">
        <f>ROUND(([2]!HsGetValue("FCC","Scenario#"&amp;$B$2,"Years#"&amp;$B$4,"Period#"&amp;$B$3,"View#"&amp;$B$10,"Consolidation#"&amp;$B$13,"Data Source#"&amp;$B$11,"Intercompany#"&amp;$B$14,"Movement#"&amp;$B$12,"Custom1#"&amp;$B$6,"Custom2#"&amp;$B$7,"Custom3#"&amp;$B$8,"Custom4#"&amp;$B$9,"Entity#"&amp;$B125,"Account#"&amp;$K$15)+[2]!HsGetValue("FCC","Scenario#"&amp;$B$2,"Years#"&amp;$B$4,"Period#"&amp;$B$3,"View#"&amp;$B$10,"Consolidation#"&amp;$B$13,"Data Source#"&amp;$B$11,"Intercompany#"&amp;$B$14,"Movement#"&amp;$B$12,"Custom1#"&amp;$B$6,"Custom2#"&amp;$B$7,"Custom3#"&amp;$B$8,"Custom4#"&amp;$B$9,"Entity#"&amp;$B125,"Account#"&amp;$K$16)+[2]!HsGetValue("FCC","Scenario#"&amp;$B$2,"Years#"&amp;$B$4,"Period#"&amp;$B$3,"View#"&amp;$B$10,"Consolidation#"&amp;$B$13,"Data Source#"&amp;$B$11,"Intercompany#"&amp;$B$14,"Movement#"&amp;$B$12,"Custom1#"&amp;$B$6,"Custom2#"&amp;$B$7,"Custom3#"&amp;$B$8,"Custom4#"&amp;$B$9,"Entity#"&amp;$B125,"Account#"&amp;$K$17)+[2]!HsGetValue("FCC","Scenario#"&amp;$B$2,"Years#"&amp;$B$4,"Period#"&amp;$B$3,"View#"&amp;$B$10,"Consolidation#"&amp;$B$13,"Data Source#"&amp;$B$11,"Intercompany#"&amp;$B$14,"Movement#"&amp;$B$12,"Custom1#"&amp;$B$6,"Custom2#"&amp;$B$7,"Custom3#"&amp;$B$8,"Custom4#"&amp;$B$9,"Entity#"&amp;$B125,"Account#"&amp;$K$18)),2)</f>
        <v>0</v>
      </c>
      <c r="L125" s="231">
        <f>ROUND(([2]!HsGetValue("FCC","Scenario#"&amp;$B$2,"Years#"&amp;$B$4,"Period#"&amp;$B$3,"View#"&amp;$B$10,"Consolidation#"&amp;$B$13,"Data Source#"&amp;$B$11,"Intercompany#"&amp;$B$14,"Movement#"&amp;$B$12,"Custom1#"&amp;$B$6,"Custom2#"&amp;$B$7,"Custom3#"&amp;$B$8,"Custom4#"&amp;$B$9,"Entity#"&amp;$B125,"Account#"&amp;$L$15)+[2]!HsGetValue("FCC","Scenario#"&amp;$B$2,"Years#"&amp;$B$4,"Period#"&amp;$B$3,"View#"&amp;$B$10,"Consolidation#"&amp;$B$13,"Data Source#"&amp;$B$11,"Intercompany#"&amp;$B$14,"Movement#"&amp;$B$12,"Custom1#"&amp;$B$6,"Custom2#"&amp;$B$7,"Custom3#"&amp;$B$8,"Custom4#"&amp;$B$9,"Entity#"&amp;$B125,"Account#"&amp;$L$16)),2)</f>
        <v>0</v>
      </c>
      <c r="M125" s="231">
        <f>ROUND(([2]!HsGetValue("FCC","Scenario#"&amp;$B$2,"Years#"&amp;$B$4,"Period#"&amp;$B$3,"View#"&amp;$B$10,"Consolidation#"&amp;$B$13,"Data Source#"&amp;$B$11,"Intercompany#"&amp;$B$14,"Movement#"&amp;$B$12,"Custom1#"&amp;$B$6,"Custom2#"&amp;$B$7,"Custom3#"&amp;$B$8,"Custom4#"&amp;$B$9,"Entity#"&amp;$B125,"Account#"&amp;$M$15)+[2]!HsGetValue("FCC","Scenario#"&amp;$B$2,"Years#"&amp;$B$4,"Period#"&amp;$B$3,"View#"&amp;$B$10,"Consolidation#"&amp;$B$13,"Data Source#"&amp;$B$11,"Intercompany#"&amp;$B$14,"Movement#"&amp;$B$12,"Custom1#"&amp;$B$6,"Custom2#"&amp;$B$7,"Custom3#"&amp;$B$8,"Custom4#"&amp;$B$9,"Entity#"&amp;$B125,"Account#"&amp;$M$16)+[2]!HsGetValue("FCC","Scenario#"&amp;$B$2,"Years#"&amp;$B$4,"Period#"&amp;$B$3,"View#"&amp;$B$10,"Consolidation#"&amp;$B$13,"Data Source#"&amp;$B$11,"Intercompany#"&amp;$B$14,"Movement#"&amp;$B$12,"Custom1#"&amp;$B$6,"Custom2#"&amp;$B$7,"Custom3#"&amp;$B$8,"Custom4#"&amp;$B$9,"Entity#"&amp;$B125,"Account#"&amp;$M$17)),2)</f>
        <v>0</v>
      </c>
      <c r="N125" s="231">
        <f>ROUND(([2]!HsGetValue("FCC","Scenario#"&amp;$B$2,"Years#"&amp;$B$4,"Period#"&amp;$B$3,"View#"&amp;$B$10,"Consolidation#"&amp;$B$13,"Data Source#"&amp;$B$11,"Intercompany#"&amp;$B$14,"Movement#"&amp;$B$12,"Custom1#"&amp;$B$6,"Custom2#"&amp;$B$7,"Custom3#"&amp;$B$8,"Custom4#"&amp;$B$9,"Entity#"&amp;$B125,"Account#"&amp;$N$15)+[2]!HsGetValue("FCC","Scenario#"&amp;$B$2,"Years#"&amp;$B$4,"Period#"&amp;$B$3,"View#"&amp;$B$10,"Consolidation#"&amp;$B$13,"Data Source#"&amp;$B$11,"Intercompany#"&amp;$B$14,"Movement#"&amp;$B$12,"Custom1#"&amp;$B$6,"Custom2#"&amp;$B$7,"Custom3#"&amp;$B$8,"Custom4#"&amp;$B$9,"Entity#"&amp;$B125,"Account#"&amp;$N$16)),2)</f>
        <v>0</v>
      </c>
      <c r="O125" s="231">
        <f>ROUND(([2]!HsGetValue("FCC","Scenario#"&amp;$B$2,"Years#"&amp;$B$4,"Period#"&amp;$B$3,"View#"&amp;$B$10,"Consolidation#"&amp;$B$13,"Data Source#"&amp;$B$11,"Intercompany#"&amp;$B$14,"Movement#"&amp;$B$12,"Custom1#"&amp;$B$6,"Custom2#"&amp;$B$7,"Custom3#"&amp;$B$8,"Custom4#"&amp;$B$9,"Entity#"&amp;$B125,"Account#"&amp;$O$15)+[2]!HsGetValue("FCC","Scenario#"&amp;$B$2,"Years#"&amp;$B$4,"Period#"&amp;$B$3,"View#"&amp;$B$10,"Consolidation#"&amp;$B$13,"Data Source#"&amp;$B$11,"Intercompany#"&amp;$B$14,"Movement#"&amp;$B$12,"Custom1#"&amp;$B$6,"Custom2#"&amp;$B$7,"Custom3#"&amp;$B$8,"Custom4#"&amp;$B$9,"Entity#"&amp;$B125,"Account#"&amp;$O$16)),2)</f>
        <v>0</v>
      </c>
      <c r="P125" s="231">
        <f>ROUND(([2]!HsGetValue("FCC","Scenario#"&amp;$B$2,"Years#"&amp;$B$4,"Period#"&amp;$B$3,"View#"&amp;$B$10,"Consolidation#"&amp;$B$13,"Data Source#"&amp;$B$11,"Intercompany#"&amp;$B$14,"Movement#"&amp;$B$12,"Custom1#"&amp;$B$6,"Custom2#"&amp;$B$7,"Custom3#"&amp;$B$8,"Custom4#"&amp;$B$9,"Entity#"&amp;$B125,"Account#"&amp;$P$15)+[2]!HsGetValue("FCC","Scenario#"&amp;$B$2,"Years#"&amp;$B$4,"Period#"&amp;$B$3,"View#"&amp;$B$10,"Consolidation#"&amp;$B$13,"Data Source#"&amp;$B$11,"Intercompany#"&amp;$B$14,"Movement#"&amp;$B$12,"Custom1#"&amp;$B$6,"Custom2#"&amp;$B$7,"Custom3#"&amp;$B$8,"Custom4#"&amp;$B$9,"Entity#"&amp;$B125,"Account#"&amp;$P$16)),2)</f>
        <v>0</v>
      </c>
      <c r="Q125" s="133">
        <f>ROUND(([2]!HsGetValue("FCC","Scenario#"&amp;$B$2,"Years#"&amp;$B$4,"Period#"&amp;$B$3,"View#"&amp;$B$10,"Consolidation#"&amp;$B$13,"Data Source#"&amp;$B$11,"Intercompany#"&amp;$B$14,"Movement#"&amp;$B$12,"Custom1#"&amp;$B$6,"Custom2#"&amp;$B$7,"Custom3#"&amp;$B$8,"Custom4#"&amp;$B$9,"Entity#"&amp;$B125,"Account#"&amp;$Q$15)),2)</f>
        <v>0</v>
      </c>
      <c r="R125" s="231">
        <f>ROUND(([2]!HsGetValue("FCC","Scenario#"&amp;$B$2,"Years#"&amp;$B$4,"Period#"&amp;$B$3,"View#"&amp;$B$10,"Consolidation#"&amp;$B$13,"Data Source#"&amp;$B$11,"Intercompany#"&amp;$B$14,"Movement#"&amp;$B$12,"Custom1#"&amp;$B$6,"Custom2#"&amp;$B$7,"Custom3#"&amp;$B$8,"Custom4#"&amp;$B$9,"Entity#"&amp;$B125,"Account#"&amp;$R$15)),2)</f>
        <v>0</v>
      </c>
      <c r="S125" s="231">
        <f>ROUND(([2]!HsGetValue("FCC","Scenario#"&amp;$B$2,"Years#"&amp;$B$4,"Period#"&amp;$B$3,"View#"&amp;$B$10,"Consolidation#"&amp;$B$13,"Data Source#"&amp;$B$11,"Intercompany#"&amp;$B$14,"Movement#"&amp;$B$12,"Custom1#"&amp;$B$6,"Custom2#"&amp;$B$7,"Custom3#"&amp;$B$8,"Custom4#"&amp;$B$9,"Entity#"&amp;$B125,"Account#"&amp;$S$15)),2)</f>
        <v>0</v>
      </c>
      <c r="T125" s="231"/>
      <c r="U125" s="133">
        <f>ROUND(([2]!HsGetValue("FCC","Scenario#"&amp;$B$2,"Years#"&amp;$B$4,"Period#"&amp;$B$3,"View#"&amp;$B$10,"Consolidation#"&amp;$B$13,"Data Source#"&amp;$B$11,"Intercompany#"&amp;$B$14,"Movement#"&amp;$B$12,"Custom1#"&amp;$B$6,"Custom2#"&amp;$B$7,"Custom3#"&amp;$B$8,"Custom4#"&amp;$B$9,"Entity#"&amp;$B125,"Account#"&amp;$U$15)),2)</f>
        <v>0</v>
      </c>
      <c r="V125" s="231">
        <f>ROUND(([2]!HsGetValue("FCC","Scenario#"&amp;$B$2,"Years#"&amp;$B$4,"Period#"&amp;$B$3,"View#"&amp;$B$10,"Consolidation#"&amp;$B$13,"Data Source#"&amp;$B$11,"Intercompany#"&amp;$B$14,"Movement#"&amp;$B$12,"Custom1#"&amp;$B$6,"Custom2#"&amp;$B$7,"Custom3#"&amp;$B$8,"Custom4#"&amp;$B$9,"Entity#"&amp;$B125,"Account#"&amp;$V$15)),2)</f>
        <v>0</v>
      </c>
      <c r="W125" s="231">
        <f>ROUND(([2]!HsGetValue("FCC","Scenario#"&amp;$B$2,"Years#"&amp;$B$4,"Period#"&amp;$B$3,"View#"&amp;$B$10,"Consolidation#"&amp;$B$13,"Data Source#"&amp;$B$11,"Intercompany#"&amp;$B$14,"Movement#"&amp;$B$12,"Custom1#"&amp;$B$6,"Custom2#"&amp;$B$7,"Custom3#"&amp;$B$8,"Custom4#"&amp;$B$9,"Entity#"&amp;$B125,"Account#"&amp;$W$15)+[2]!HsGetValue("FCC","Scenario#"&amp;$B$2,"Years#"&amp;$B$4,"Period#"&amp;$B$3,"View#"&amp;$B$10,"Consolidation#"&amp;$B$13,"Data Source#"&amp;$B$11,"Intercompany#"&amp;$B$14,"Movement#"&amp;$B$12,"Custom1#"&amp;$B$6,"Custom2#"&amp;$B$7,"Custom3#"&amp;$B$8,"Custom4#"&amp;$B$9,"Entity#"&amp;$B125,"Account#"&amp;$W$16)),2)</f>
        <v>0</v>
      </c>
    </row>
    <row r="126" spans="1:23" s="41" customFormat="1" ht="15" hidden="1" customHeight="1" outlineLevel="1">
      <c r="A126" s="240" t="s">
        <v>420</v>
      </c>
      <c r="B126" s="240" t="s">
        <v>347</v>
      </c>
      <c r="C126" s="240">
        <v>87640</v>
      </c>
      <c r="D126" s="240" t="s">
        <v>178</v>
      </c>
      <c r="E126" s="41" t="s">
        <v>104</v>
      </c>
      <c r="F126" s="229">
        <f t="shared" si="2"/>
        <v>45326.67</v>
      </c>
      <c r="G126" s="231">
        <f>ROUND(([2]!HsGetValue("FCC","Scenario#"&amp;$B$2,"Years#"&amp;$B$4,"Period#"&amp;$B$3,"View#"&amp;$B$10,"Consolidation#"&amp;$B$13,"Data Source#"&amp;B$11,"Intercompany#"&amp;$B$14,"Movement#"&amp;$B$12,"Custom1#"&amp;$B$6,"Custom2#"&amp;$B$7,"Custom3#"&amp;$B$8,"Custom4#"&amp;$B$9,"Entity#"&amp;$B126,"Account#"&amp;$G$15)+[2]!HsGetValue("FCC","Scenario#"&amp;$B$2,"Years#"&amp;$B$4,"Period#"&amp;$B$3,"View#"&amp;$B$10,"Consolidation#"&amp;$B$13,"Data Source#"&amp;B$11,"Intercompany#"&amp;$B$14,"Movement#"&amp;$B$12,"Custom1#"&amp;$B$6,"Custom2#"&amp;$B$7,"Custom3#"&amp;$B$8,"Custom4#"&amp;$B$9,"Entity#"&amp;$B126,"Account#"&amp;$G$16)),2)</f>
        <v>45326.67</v>
      </c>
      <c r="H126" s="231">
        <f>ROUND(([2]!HsGetValue("FCC","Scenario#"&amp;$B$2,"Years#"&amp;$B$4,"Period#"&amp;$B$3,"View#"&amp;$B$10,"Consolidation#"&amp;$B$13,"Data Source#"&amp;$B$11,"Intercompany#"&amp;$B$14,"Movement#"&amp;$B$12,"Custom1#"&amp;$B$6,"Custom2#"&amp;$B$7,"Custom3#"&amp;$B$8,"Custom4#"&amp;$B$9,"Entity#"&amp;$B126,"Account#"&amp;$H$15)+[2]!HsGetValue("FCC","Scenario#"&amp;$B$2,"Years#"&amp;$B$4,"Period#"&amp;$B$3,"View#"&amp;$B$10,"Consolidation#"&amp;$B$13,"Data Source#"&amp;$B$11,"Intercompany#"&amp;$B$14,"Movement#"&amp;$B$12,"Custom1#"&amp;$B$6,"Custom2#"&amp;$B$7,"Custom3#"&amp;$B$8,"Custom4#"&amp;$B$9,"Entity#"&amp;$B126,"Account#"&amp;$H$16)),2)</f>
        <v>45326.67</v>
      </c>
      <c r="I126" s="133">
        <f>ROUND(([2]!HsGetValue("FCC","Scenario#"&amp;$B$2,"Years#"&amp;$B$4,"Period#"&amp;$B$3,"View#"&amp;$B$10,"Consolidation#"&amp;$B$13,"Data Source#"&amp;$B$11,"Intercompany#"&amp;$B$14,"Movement#"&amp;$B$12,"Custom1#"&amp;$B$6,"Custom2#"&amp;$B$7,"Custom3#"&amp;$B$8,"Custom4#"&amp;$B$9,"Entity#"&amp;$B126,"Account#"&amp;$I$15)+[2]!HsGetValue("FCC","Scenario#"&amp;$B$2,"Years#"&amp;$B$4,"Period#"&amp;$B$3,"View#"&amp;$B$10,"Consolidation#"&amp;$B$13,"Data Source#"&amp;$B$11,"Intercompany#"&amp;$B$14,"Movement#"&amp;$B$12,"Custom1#"&amp;$B$6,"Custom2#"&amp;$B$7,"Custom3#"&amp;$B$8,"Custom4#"&amp;$B$9,"Entity#"&amp;$B126,"Account#"&amp;$I$16)+[2]!HsGetValue("FCC","Scenario#"&amp;$B$2,"Years#"&amp;$B$4,"Period#"&amp;$B$3,"View#"&amp;$B$10,"Consolidation#"&amp;$B$13,"Data Source#"&amp;$B$11,"Intercompany#"&amp;$B$14,"Movement#"&amp;$B$12,"Custom1#"&amp;$B$6,"Custom2#"&amp;$B$7,"Custom3#"&amp;$B$8,"Custom4#"&amp;$B$9,"Entity#"&amp;$B126,"Account#"&amp;$I$17)),2)</f>
        <v>0</v>
      </c>
      <c r="J126" s="234">
        <f>ROUND(([2]!HsGetValue("FCC","Scenario#"&amp;$B$2,"Years#"&amp;$B$4,"Period#"&amp;$B$3,"View#"&amp;$B$10,"Consolidation#"&amp;$B$13,"Data Source#"&amp;$B$11,"Intercompany#"&amp;$B$14,"Movement#"&amp;$B$12,"Custom1#"&amp;$B$6,"Custom2#"&amp;$B$7,"Custom3#"&amp;$B$8,"Custom4#"&amp;$B$9,"Entity#"&amp;$B126,"Account#"&amp;$J$15)+[2]!HsGetValue("FCC","Scenario#"&amp;$B$2,"Years#"&amp;$B$4,"Period#"&amp;$B$3,"View#"&amp;$B$10,"Consolidation#"&amp;$B$13,"Data Source#"&amp;$B$11,"Intercompany#"&amp;$B$14,"Movement#"&amp;$B$12,"Custom1#"&amp;$B$6,"Custom2#"&amp;$B$7,"Custom3#"&amp;$B$8,"Custom4#"&amp;$B$9,"Entity#"&amp;$B126,"Account#"&amp;$J$16)),2)</f>
        <v>0</v>
      </c>
      <c r="K126" s="231">
        <f>ROUND(([2]!HsGetValue("FCC","Scenario#"&amp;$B$2,"Years#"&amp;$B$4,"Period#"&amp;$B$3,"View#"&amp;$B$10,"Consolidation#"&amp;$B$13,"Data Source#"&amp;$B$11,"Intercompany#"&amp;$B$14,"Movement#"&amp;$B$12,"Custom1#"&amp;$B$6,"Custom2#"&amp;$B$7,"Custom3#"&amp;$B$8,"Custom4#"&amp;$B$9,"Entity#"&amp;$B126,"Account#"&amp;$K$15)+[2]!HsGetValue("FCC","Scenario#"&amp;$B$2,"Years#"&amp;$B$4,"Period#"&amp;$B$3,"View#"&amp;$B$10,"Consolidation#"&amp;$B$13,"Data Source#"&amp;$B$11,"Intercompany#"&amp;$B$14,"Movement#"&amp;$B$12,"Custom1#"&amp;$B$6,"Custom2#"&amp;$B$7,"Custom3#"&amp;$B$8,"Custom4#"&amp;$B$9,"Entity#"&amp;$B126,"Account#"&amp;$K$16)+[2]!HsGetValue("FCC","Scenario#"&amp;$B$2,"Years#"&amp;$B$4,"Period#"&amp;$B$3,"View#"&amp;$B$10,"Consolidation#"&amp;$B$13,"Data Source#"&amp;$B$11,"Intercompany#"&amp;$B$14,"Movement#"&amp;$B$12,"Custom1#"&amp;$B$6,"Custom2#"&amp;$B$7,"Custom3#"&amp;$B$8,"Custom4#"&amp;$B$9,"Entity#"&amp;$B126,"Account#"&amp;$K$17)+[2]!HsGetValue("FCC","Scenario#"&amp;$B$2,"Years#"&amp;$B$4,"Period#"&amp;$B$3,"View#"&amp;$B$10,"Consolidation#"&amp;$B$13,"Data Source#"&amp;$B$11,"Intercompany#"&amp;$B$14,"Movement#"&amp;$B$12,"Custom1#"&amp;$B$6,"Custom2#"&amp;$B$7,"Custom3#"&amp;$B$8,"Custom4#"&amp;$B$9,"Entity#"&amp;$B126,"Account#"&amp;$K$18)),2)</f>
        <v>0</v>
      </c>
      <c r="L126" s="231">
        <f>ROUND(([2]!HsGetValue("FCC","Scenario#"&amp;$B$2,"Years#"&amp;$B$4,"Period#"&amp;$B$3,"View#"&amp;$B$10,"Consolidation#"&amp;$B$13,"Data Source#"&amp;$B$11,"Intercompany#"&amp;$B$14,"Movement#"&amp;$B$12,"Custom1#"&amp;$B$6,"Custom2#"&amp;$B$7,"Custom3#"&amp;$B$8,"Custom4#"&amp;$B$9,"Entity#"&amp;$B126,"Account#"&amp;$L$15)+[2]!HsGetValue("FCC","Scenario#"&amp;$B$2,"Years#"&amp;$B$4,"Period#"&amp;$B$3,"View#"&amp;$B$10,"Consolidation#"&amp;$B$13,"Data Source#"&amp;$B$11,"Intercompany#"&amp;$B$14,"Movement#"&amp;$B$12,"Custom1#"&amp;$B$6,"Custom2#"&amp;$B$7,"Custom3#"&amp;$B$8,"Custom4#"&amp;$B$9,"Entity#"&amp;$B126,"Account#"&amp;$L$16)),2)</f>
        <v>0</v>
      </c>
      <c r="M126" s="231">
        <f>ROUND(([2]!HsGetValue("FCC","Scenario#"&amp;$B$2,"Years#"&amp;$B$4,"Period#"&amp;$B$3,"View#"&amp;$B$10,"Consolidation#"&amp;$B$13,"Data Source#"&amp;$B$11,"Intercompany#"&amp;$B$14,"Movement#"&amp;$B$12,"Custom1#"&amp;$B$6,"Custom2#"&amp;$B$7,"Custom3#"&amp;$B$8,"Custom4#"&amp;$B$9,"Entity#"&amp;$B126,"Account#"&amp;$M$15)+[2]!HsGetValue("FCC","Scenario#"&amp;$B$2,"Years#"&amp;$B$4,"Period#"&amp;$B$3,"View#"&amp;$B$10,"Consolidation#"&amp;$B$13,"Data Source#"&amp;$B$11,"Intercompany#"&amp;$B$14,"Movement#"&amp;$B$12,"Custom1#"&amp;$B$6,"Custom2#"&amp;$B$7,"Custom3#"&amp;$B$8,"Custom4#"&amp;$B$9,"Entity#"&amp;$B126,"Account#"&amp;$M$16)+[2]!HsGetValue("FCC","Scenario#"&amp;$B$2,"Years#"&amp;$B$4,"Period#"&amp;$B$3,"View#"&amp;$B$10,"Consolidation#"&amp;$B$13,"Data Source#"&amp;$B$11,"Intercompany#"&amp;$B$14,"Movement#"&amp;$B$12,"Custom1#"&amp;$B$6,"Custom2#"&amp;$B$7,"Custom3#"&amp;$B$8,"Custom4#"&amp;$B$9,"Entity#"&amp;$B126,"Account#"&amp;$M$17)),2)</f>
        <v>0</v>
      </c>
      <c r="N126" s="231">
        <f>ROUND(([2]!HsGetValue("FCC","Scenario#"&amp;$B$2,"Years#"&amp;$B$4,"Period#"&amp;$B$3,"View#"&amp;$B$10,"Consolidation#"&amp;$B$13,"Data Source#"&amp;$B$11,"Intercompany#"&amp;$B$14,"Movement#"&amp;$B$12,"Custom1#"&amp;$B$6,"Custom2#"&amp;$B$7,"Custom3#"&amp;$B$8,"Custom4#"&amp;$B$9,"Entity#"&amp;$B126,"Account#"&amp;$N$15)+[2]!HsGetValue("FCC","Scenario#"&amp;$B$2,"Years#"&amp;$B$4,"Period#"&amp;$B$3,"View#"&amp;$B$10,"Consolidation#"&amp;$B$13,"Data Source#"&amp;$B$11,"Intercompany#"&amp;$B$14,"Movement#"&amp;$B$12,"Custom1#"&amp;$B$6,"Custom2#"&amp;$B$7,"Custom3#"&amp;$B$8,"Custom4#"&amp;$B$9,"Entity#"&amp;$B126,"Account#"&amp;$N$16)),2)</f>
        <v>0</v>
      </c>
      <c r="O126" s="231">
        <f>ROUND(([2]!HsGetValue("FCC","Scenario#"&amp;$B$2,"Years#"&amp;$B$4,"Period#"&amp;$B$3,"View#"&amp;$B$10,"Consolidation#"&amp;$B$13,"Data Source#"&amp;$B$11,"Intercompany#"&amp;$B$14,"Movement#"&amp;$B$12,"Custom1#"&amp;$B$6,"Custom2#"&amp;$B$7,"Custom3#"&amp;$B$8,"Custom4#"&amp;$B$9,"Entity#"&amp;$B126,"Account#"&amp;$O$15)+[2]!HsGetValue("FCC","Scenario#"&amp;$B$2,"Years#"&amp;$B$4,"Period#"&amp;$B$3,"View#"&amp;$B$10,"Consolidation#"&amp;$B$13,"Data Source#"&amp;$B$11,"Intercompany#"&amp;$B$14,"Movement#"&amp;$B$12,"Custom1#"&amp;$B$6,"Custom2#"&amp;$B$7,"Custom3#"&amp;$B$8,"Custom4#"&amp;$B$9,"Entity#"&amp;$B126,"Account#"&amp;$O$16)),2)</f>
        <v>0</v>
      </c>
      <c r="P126" s="231">
        <f>ROUND(([2]!HsGetValue("FCC","Scenario#"&amp;$B$2,"Years#"&amp;$B$4,"Period#"&amp;$B$3,"View#"&amp;$B$10,"Consolidation#"&amp;$B$13,"Data Source#"&amp;$B$11,"Intercompany#"&amp;$B$14,"Movement#"&amp;$B$12,"Custom1#"&amp;$B$6,"Custom2#"&amp;$B$7,"Custom3#"&amp;$B$8,"Custom4#"&amp;$B$9,"Entity#"&amp;$B126,"Account#"&amp;$P$15)+[2]!HsGetValue("FCC","Scenario#"&amp;$B$2,"Years#"&amp;$B$4,"Period#"&amp;$B$3,"View#"&amp;$B$10,"Consolidation#"&amp;$B$13,"Data Source#"&amp;$B$11,"Intercompany#"&amp;$B$14,"Movement#"&amp;$B$12,"Custom1#"&amp;$B$6,"Custom2#"&amp;$B$7,"Custom3#"&amp;$B$8,"Custom4#"&amp;$B$9,"Entity#"&amp;$B126,"Account#"&amp;$P$16)),2)</f>
        <v>0</v>
      </c>
      <c r="Q126" s="133">
        <f>ROUND(([2]!HsGetValue("FCC","Scenario#"&amp;$B$2,"Years#"&amp;$B$4,"Period#"&amp;$B$3,"View#"&amp;$B$10,"Consolidation#"&amp;$B$13,"Data Source#"&amp;$B$11,"Intercompany#"&amp;$B$14,"Movement#"&amp;$B$12,"Custom1#"&amp;$B$6,"Custom2#"&amp;$B$7,"Custom3#"&amp;$B$8,"Custom4#"&amp;$B$9,"Entity#"&amp;$B126,"Account#"&amp;$Q$15)),2)</f>
        <v>0</v>
      </c>
      <c r="R126" s="231">
        <f>ROUND(([2]!HsGetValue("FCC","Scenario#"&amp;$B$2,"Years#"&amp;$B$4,"Period#"&amp;$B$3,"View#"&amp;$B$10,"Consolidation#"&amp;$B$13,"Data Source#"&amp;$B$11,"Intercompany#"&amp;$B$14,"Movement#"&amp;$B$12,"Custom1#"&amp;$B$6,"Custom2#"&amp;$B$7,"Custom3#"&amp;$B$8,"Custom4#"&amp;$B$9,"Entity#"&amp;$B126,"Account#"&amp;$R$15)),2)</f>
        <v>0</v>
      </c>
      <c r="S126" s="231">
        <f>ROUND(([2]!HsGetValue("FCC","Scenario#"&amp;$B$2,"Years#"&amp;$B$4,"Period#"&amp;$B$3,"View#"&amp;$B$10,"Consolidation#"&amp;$B$13,"Data Source#"&amp;$B$11,"Intercompany#"&amp;$B$14,"Movement#"&amp;$B$12,"Custom1#"&amp;$B$6,"Custom2#"&amp;$B$7,"Custom3#"&amp;$B$8,"Custom4#"&amp;$B$9,"Entity#"&amp;$B126,"Account#"&amp;$S$15)),2)</f>
        <v>0</v>
      </c>
      <c r="T126" s="231"/>
      <c r="U126" s="133">
        <f>ROUND(([2]!HsGetValue("FCC","Scenario#"&amp;$B$2,"Years#"&amp;$B$4,"Period#"&amp;$B$3,"View#"&amp;$B$10,"Consolidation#"&amp;$B$13,"Data Source#"&amp;$B$11,"Intercompany#"&amp;$B$14,"Movement#"&amp;$B$12,"Custom1#"&amp;$B$6,"Custom2#"&amp;$B$7,"Custom3#"&amp;$B$8,"Custom4#"&amp;$B$9,"Entity#"&amp;$B126,"Account#"&amp;$U$15)),2)</f>
        <v>0</v>
      </c>
      <c r="V126" s="231">
        <f>ROUND(([2]!HsGetValue("FCC","Scenario#"&amp;$B$2,"Years#"&amp;$B$4,"Period#"&amp;$B$3,"View#"&amp;$B$10,"Consolidation#"&amp;$B$13,"Data Source#"&amp;$B$11,"Intercompany#"&amp;$B$14,"Movement#"&amp;$B$12,"Custom1#"&amp;$B$6,"Custom2#"&amp;$B$7,"Custom3#"&amp;$B$8,"Custom4#"&amp;$B$9,"Entity#"&amp;$B126,"Account#"&amp;$V$15)),2)</f>
        <v>0</v>
      </c>
      <c r="W126" s="231">
        <f>ROUND(([2]!HsGetValue("FCC","Scenario#"&amp;$B$2,"Years#"&amp;$B$4,"Period#"&amp;$B$3,"View#"&amp;$B$10,"Consolidation#"&amp;$B$13,"Data Source#"&amp;$B$11,"Intercompany#"&amp;$B$14,"Movement#"&amp;$B$12,"Custom1#"&amp;$B$6,"Custom2#"&amp;$B$7,"Custom3#"&amp;$B$8,"Custom4#"&amp;$B$9,"Entity#"&amp;$B126,"Account#"&amp;$W$15)+[2]!HsGetValue("FCC","Scenario#"&amp;$B$2,"Years#"&amp;$B$4,"Period#"&amp;$B$3,"View#"&amp;$B$10,"Consolidation#"&amp;$B$13,"Data Source#"&amp;$B$11,"Intercompany#"&amp;$B$14,"Movement#"&amp;$B$12,"Custom1#"&amp;$B$6,"Custom2#"&amp;$B$7,"Custom3#"&amp;$B$8,"Custom4#"&amp;$B$9,"Entity#"&amp;$B126,"Account#"&amp;$W$16)),2)</f>
        <v>0</v>
      </c>
    </row>
    <row r="127" spans="1:23" s="41" customFormat="1" ht="15" hidden="1" customHeight="1" outlineLevel="1">
      <c r="A127" s="240" t="s">
        <v>420</v>
      </c>
      <c r="B127" s="240" t="s">
        <v>348</v>
      </c>
      <c r="C127" s="240">
        <v>88040</v>
      </c>
      <c r="D127" s="240" t="s">
        <v>178</v>
      </c>
      <c r="E127" s="41" t="s">
        <v>105</v>
      </c>
      <c r="F127" s="229">
        <f t="shared" si="2"/>
        <v>0</v>
      </c>
      <c r="G127" s="231">
        <f>ROUND(([2]!HsGetValue("FCC","Scenario#"&amp;$B$2,"Years#"&amp;$B$4,"Period#"&amp;$B$3,"View#"&amp;$B$10,"Consolidation#"&amp;$B$13,"Data Source#"&amp;B$11,"Intercompany#"&amp;$B$14,"Movement#"&amp;$B$12,"Custom1#"&amp;$B$6,"Custom2#"&amp;$B$7,"Custom3#"&amp;$B$8,"Custom4#"&amp;$B$9,"Entity#"&amp;$B127,"Account#"&amp;$G$15)+[2]!HsGetValue("FCC","Scenario#"&amp;$B$2,"Years#"&amp;$B$4,"Period#"&amp;$B$3,"View#"&amp;$B$10,"Consolidation#"&amp;$B$13,"Data Source#"&amp;B$11,"Intercompany#"&amp;$B$14,"Movement#"&amp;$B$12,"Custom1#"&amp;$B$6,"Custom2#"&amp;$B$7,"Custom3#"&amp;$B$8,"Custom4#"&amp;$B$9,"Entity#"&amp;$B127,"Account#"&amp;$G$16)),2)</f>
        <v>0</v>
      </c>
      <c r="H127" s="231">
        <f>ROUND(([2]!HsGetValue("FCC","Scenario#"&amp;$B$2,"Years#"&amp;$B$4,"Period#"&amp;$B$3,"View#"&amp;$B$10,"Consolidation#"&amp;$B$13,"Data Source#"&amp;$B$11,"Intercompany#"&amp;$B$14,"Movement#"&amp;$B$12,"Custom1#"&amp;$B$6,"Custom2#"&amp;$B$7,"Custom3#"&amp;$B$8,"Custom4#"&amp;$B$9,"Entity#"&amp;$B127,"Account#"&amp;$H$15)+[2]!HsGetValue("FCC","Scenario#"&amp;$B$2,"Years#"&amp;$B$4,"Period#"&amp;$B$3,"View#"&amp;$B$10,"Consolidation#"&amp;$B$13,"Data Source#"&amp;$B$11,"Intercompany#"&amp;$B$14,"Movement#"&amp;$B$12,"Custom1#"&amp;$B$6,"Custom2#"&amp;$B$7,"Custom3#"&amp;$B$8,"Custom4#"&amp;$B$9,"Entity#"&amp;$B127,"Account#"&amp;$H$16)),2)</f>
        <v>0</v>
      </c>
      <c r="I127" s="133">
        <f>ROUND(([2]!HsGetValue("FCC","Scenario#"&amp;$B$2,"Years#"&amp;$B$4,"Period#"&amp;$B$3,"View#"&amp;$B$10,"Consolidation#"&amp;$B$13,"Data Source#"&amp;$B$11,"Intercompany#"&amp;$B$14,"Movement#"&amp;$B$12,"Custom1#"&amp;$B$6,"Custom2#"&amp;$B$7,"Custom3#"&amp;$B$8,"Custom4#"&amp;$B$9,"Entity#"&amp;$B127,"Account#"&amp;$I$15)+[2]!HsGetValue("FCC","Scenario#"&amp;$B$2,"Years#"&amp;$B$4,"Period#"&amp;$B$3,"View#"&amp;$B$10,"Consolidation#"&amp;$B$13,"Data Source#"&amp;$B$11,"Intercompany#"&amp;$B$14,"Movement#"&amp;$B$12,"Custom1#"&amp;$B$6,"Custom2#"&amp;$B$7,"Custom3#"&amp;$B$8,"Custom4#"&amp;$B$9,"Entity#"&amp;$B127,"Account#"&amp;$I$16)+[2]!HsGetValue("FCC","Scenario#"&amp;$B$2,"Years#"&amp;$B$4,"Period#"&amp;$B$3,"View#"&amp;$B$10,"Consolidation#"&amp;$B$13,"Data Source#"&amp;$B$11,"Intercompany#"&amp;$B$14,"Movement#"&amp;$B$12,"Custom1#"&amp;$B$6,"Custom2#"&amp;$B$7,"Custom3#"&amp;$B$8,"Custom4#"&amp;$B$9,"Entity#"&amp;$B127,"Account#"&amp;$I$17)),2)</f>
        <v>0</v>
      </c>
      <c r="J127" s="234">
        <f>ROUND(([2]!HsGetValue("FCC","Scenario#"&amp;$B$2,"Years#"&amp;$B$4,"Period#"&amp;$B$3,"View#"&amp;$B$10,"Consolidation#"&amp;$B$13,"Data Source#"&amp;$B$11,"Intercompany#"&amp;$B$14,"Movement#"&amp;$B$12,"Custom1#"&amp;$B$6,"Custom2#"&amp;$B$7,"Custom3#"&amp;$B$8,"Custom4#"&amp;$B$9,"Entity#"&amp;$B127,"Account#"&amp;$J$15)+[2]!HsGetValue("FCC","Scenario#"&amp;$B$2,"Years#"&amp;$B$4,"Period#"&amp;$B$3,"View#"&amp;$B$10,"Consolidation#"&amp;$B$13,"Data Source#"&amp;$B$11,"Intercompany#"&amp;$B$14,"Movement#"&amp;$B$12,"Custom1#"&amp;$B$6,"Custom2#"&amp;$B$7,"Custom3#"&amp;$B$8,"Custom4#"&amp;$B$9,"Entity#"&amp;$B127,"Account#"&amp;$J$16)),2)</f>
        <v>0</v>
      </c>
      <c r="K127" s="231">
        <f>ROUND(([2]!HsGetValue("FCC","Scenario#"&amp;$B$2,"Years#"&amp;$B$4,"Period#"&amp;$B$3,"View#"&amp;$B$10,"Consolidation#"&amp;$B$13,"Data Source#"&amp;$B$11,"Intercompany#"&amp;$B$14,"Movement#"&amp;$B$12,"Custom1#"&amp;$B$6,"Custom2#"&amp;$B$7,"Custom3#"&amp;$B$8,"Custom4#"&amp;$B$9,"Entity#"&amp;$B127,"Account#"&amp;$K$15)+[2]!HsGetValue("FCC","Scenario#"&amp;$B$2,"Years#"&amp;$B$4,"Period#"&amp;$B$3,"View#"&amp;$B$10,"Consolidation#"&amp;$B$13,"Data Source#"&amp;$B$11,"Intercompany#"&amp;$B$14,"Movement#"&amp;$B$12,"Custom1#"&amp;$B$6,"Custom2#"&amp;$B$7,"Custom3#"&amp;$B$8,"Custom4#"&amp;$B$9,"Entity#"&amp;$B127,"Account#"&amp;$K$16)+[2]!HsGetValue("FCC","Scenario#"&amp;$B$2,"Years#"&amp;$B$4,"Period#"&amp;$B$3,"View#"&amp;$B$10,"Consolidation#"&amp;$B$13,"Data Source#"&amp;$B$11,"Intercompany#"&amp;$B$14,"Movement#"&amp;$B$12,"Custom1#"&amp;$B$6,"Custom2#"&amp;$B$7,"Custom3#"&amp;$B$8,"Custom4#"&amp;$B$9,"Entity#"&amp;$B127,"Account#"&amp;$K$17)+[2]!HsGetValue("FCC","Scenario#"&amp;$B$2,"Years#"&amp;$B$4,"Period#"&amp;$B$3,"View#"&amp;$B$10,"Consolidation#"&amp;$B$13,"Data Source#"&amp;$B$11,"Intercompany#"&amp;$B$14,"Movement#"&amp;$B$12,"Custom1#"&amp;$B$6,"Custom2#"&amp;$B$7,"Custom3#"&amp;$B$8,"Custom4#"&amp;$B$9,"Entity#"&amp;$B127,"Account#"&amp;$K$18)),2)</f>
        <v>0</v>
      </c>
      <c r="L127" s="231">
        <f>ROUND(([2]!HsGetValue("FCC","Scenario#"&amp;$B$2,"Years#"&amp;$B$4,"Period#"&amp;$B$3,"View#"&amp;$B$10,"Consolidation#"&amp;$B$13,"Data Source#"&amp;$B$11,"Intercompany#"&amp;$B$14,"Movement#"&amp;$B$12,"Custom1#"&amp;$B$6,"Custom2#"&amp;$B$7,"Custom3#"&amp;$B$8,"Custom4#"&amp;$B$9,"Entity#"&amp;$B127,"Account#"&amp;$L$15)+[2]!HsGetValue("FCC","Scenario#"&amp;$B$2,"Years#"&amp;$B$4,"Period#"&amp;$B$3,"View#"&amp;$B$10,"Consolidation#"&amp;$B$13,"Data Source#"&amp;$B$11,"Intercompany#"&amp;$B$14,"Movement#"&amp;$B$12,"Custom1#"&amp;$B$6,"Custom2#"&amp;$B$7,"Custom3#"&amp;$B$8,"Custom4#"&amp;$B$9,"Entity#"&amp;$B127,"Account#"&amp;$L$16)),2)</f>
        <v>0</v>
      </c>
      <c r="M127" s="231">
        <f>ROUND(([2]!HsGetValue("FCC","Scenario#"&amp;$B$2,"Years#"&amp;$B$4,"Period#"&amp;$B$3,"View#"&amp;$B$10,"Consolidation#"&amp;$B$13,"Data Source#"&amp;$B$11,"Intercompany#"&amp;$B$14,"Movement#"&amp;$B$12,"Custom1#"&amp;$B$6,"Custom2#"&amp;$B$7,"Custom3#"&amp;$B$8,"Custom4#"&amp;$B$9,"Entity#"&amp;$B127,"Account#"&amp;$M$15)+[2]!HsGetValue("FCC","Scenario#"&amp;$B$2,"Years#"&amp;$B$4,"Period#"&amp;$B$3,"View#"&amp;$B$10,"Consolidation#"&amp;$B$13,"Data Source#"&amp;$B$11,"Intercompany#"&amp;$B$14,"Movement#"&amp;$B$12,"Custom1#"&amp;$B$6,"Custom2#"&amp;$B$7,"Custom3#"&amp;$B$8,"Custom4#"&amp;$B$9,"Entity#"&amp;$B127,"Account#"&amp;$M$16)+[2]!HsGetValue("FCC","Scenario#"&amp;$B$2,"Years#"&amp;$B$4,"Period#"&amp;$B$3,"View#"&amp;$B$10,"Consolidation#"&amp;$B$13,"Data Source#"&amp;$B$11,"Intercompany#"&amp;$B$14,"Movement#"&amp;$B$12,"Custom1#"&amp;$B$6,"Custom2#"&amp;$B$7,"Custom3#"&amp;$B$8,"Custom4#"&amp;$B$9,"Entity#"&amp;$B127,"Account#"&amp;$M$17)),2)</f>
        <v>0</v>
      </c>
      <c r="N127" s="231">
        <f>ROUND(([2]!HsGetValue("FCC","Scenario#"&amp;$B$2,"Years#"&amp;$B$4,"Period#"&amp;$B$3,"View#"&amp;$B$10,"Consolidation#"&amp;$B$13,"Data Source#"&amp;$B$11,"Intercompany#"&amp;$B$14,"Movement#"&amp;$B$12,"Custom1#"&amp;$B$6,"Custom2#"&amp;$B$7,"Custom3#"&amp;$B$8,"Custom4#"&amp;$B$9,"Entity#"&amp;$B127,"Account#"&amp;$N$15)+[2]!HsGetValue("FCC","Scenario#"&amp;$B$2,"Years#"&amp;$B$4,"Period#"&amp;$B$3,"View#"&amp;$B$10,"Consolidation#"&amp;$B$13,"Data Source#"&amp;$B$11,"Intercompany#"&amp;$B$14,"Movement#"&amp;$B$12,"Custom1#"&amp;$B$6,"Custom2#"&amp;$B$7,"Custom3#"&amp;$B$8,"Custom4#"&amp;$B$9,"Entity#"&amp;$B127,"Account#"&amp;$N$16)),2)</f>
        <v>0</v>
      </c>
      <c r="O127" s="231">
        <f>ROUND(([2]!HsGetValue("FCC","Scenario#"&amp;$B$2,"Years#"&amp;$B$4,"Period#"&amp;$B$3,"View#"&amp;$B$10,"Consolidation#"&amp;$B$13,"Data Source#"&amp;$B$11,"Intercompany#"&amp;$B$14,"Movement#"&amp;$B$12,"Custom1#"&amp;$B$6,"Custom2#"&amp;$B$7,"Custom3#"&amp;$B$8,"Custom4#"&amp;$B$9,"Entity#"&amp;$B127,"Account#"&amp;$O$15)+[2]!HsGetValue("FCC","Scenario#"&amp;$B$2,"Years#"&amp;$B$4,"Period#"&amp;$B$3,"View#"&amp;$B$10,"Consolidation#"&amp;$B$13,"Data Source#"&amp;$B$11,"Intercompany#"&amp;$B$14,"Movement#"&amp;$B$12,"Custom1#"&amp;$B$6,"Custom2#"&amp;$B$7,"Custom3#"&amp;$B$8,"Custom4#"&amp;$B$9,"Entity#"&amp;$B127,"Account#"&amp;$O$16)),2)</f>
        <v>0</v>
      </c>
      <c r="P127" s="231">
        <f>ROUND(([2]!HsGetValue("FCC","Scenario#"&amp;$B$2,"Years#"&amp;$B$4,"Period#"&amp;$B$3,"View#"&amp;$B$10,"Consolidation#"&amp;$B$13,"Data Source#"&amp;$B$11,"Intercompany#"&amp;$B$14,"Movement#"&amp;$B$12,"Custom1#"&amp;$B$6,"Custom2#"&amp;$B$7,"Custom3#"&amp;$B$8,"Custom4#"&amp;$B$9,"Entity#"&amp;$B127,"Account#"&amp;$P$15)+[2]!HsGetValue("FCC","Scenario#"&amp;$B$2,"Years#"&amp;$B$4,"Period#"&amp;$B$3,"View#"&amp;$B$10,"Consolidation#"&amp;$B$13,"Data Source#"&amp;$B$11,"Intercompany#"&amp;$B$14,"Movement#"&amp;$B$12,"Custom1#"&amp;$B$6,"Custom2#"&amp;$B$7,"Custom3#"&amp;$B$8,"Custom4#"&amp;$B$9,"Entity#"&amp;$B127,"Account#"&amp;$P$16)),2)</f>
        <v>0</v>
      </c>
      <c r="Q127" s="133">
        <f>ROUND(([2]!HsGetValue("FCC","Scenario#"&amp;$B$2,"Years#"&amp;$B$4,"Period#"&amp;$B$3,"View#"&amp;$B$10,"Consolidation#"&amp;$B$13,"Data Source#"&amp;$B$11,"Intercompany#"&amp;$B$14,"Movement#"&amp;$B$12,"Custom1#"&amp;$B$6,"Custom2#"&amp;$B$7,"Custom3#"&amp;$B$8,"Custom4#"&amp;$B$9,"Entity#"&amp;$B127,"Account#"&amp;$Q$15)),2)</f>
        <v>0</v>
      </c>
      <c r="R127" s="231">
        <f>ROUND(([2]!HsGetValue("FCC","Scenario#"&amp;$B$2,"Years#"&amp;$B$4,"Period#"&amp;$B$3,"View#"&amp;$B$10,"Consolidation#"&amp;$B$13,"Data Source#"&amp;$B$11,"Intercompany#"&amp;$B$14,"Movement#"&amp;$B$12,"Custom1#"&amp;$B$6,"Custom2#"&amp;$B$7,"Custom3#"&amp;$B$8,"Custom4#"&amp;$B$9,"Entity#"&amp;$B127,"Account#"&amp;$R$15)),2)</f>
        <v>0</v>
      </c>
      <c r="S127" s="231">
        <f>ROUND(([2]!HsGetValue("FCC","Scenario#"&amp;$B$2,"Years#"&amp;$B$4,"Period#"&amp;$B$3,"View#"&amp;$B$10,"Consolidation#"&amp;$B$13,"Data Source#"&amp;$B$11,"Intercompany#"&amp;$B$14,"Movement#"&amp;$B$12,"Custom1#"&amp;$B$6,"Custom2#"&amp;$B$7,"Custom3#"&amp;$B$8,"Custom4#"&amp;$B$9,"Entity#"&amp;$B127,"Account#"&amp;$S$15)),2)</f>
        <v>0</v>
      </c>
      <c r="T127" s="231"/>
      <c r="U127" s="133">
        <f>ROUND(([2]!HsGetValue("FCC","Scenario#"&amp;$B$2,"Years#"&amp;$B$4,"Period#"&amp;$B$3,"View#"&amp;$B$10,"Consolidation#"&amp;$B$13,"Data Source#"&amp;$B$11,"Intercompany#"&amp;$B$14,"Movement#"&amp;$B$12,"Custom1#"&amp;$B$6,"Custom2#"&amp;$B$7,"Custom3#"&amp;$B$8,"Custom4#"&amp;$B$9,"Entity#"&amp;$B127,"Account#"&amp;$U$15)),2)</f>
        <v>0</v>
      </c>
      <c r="V127" s="231">
        <f>ROUND(([2]!HsGetValue("FCC","Scenario#"&amp;$B$2,"Years#"&amp;$B$4,"Period#"&amp;$B$3,"View#"&amp;$B$10,"Consolidation#"&amp;$B$13,"Data Source#"&amp;$B$11,"Intercompany#"&amp;$B$14,"Movement#"&amp;$B$12,"Custom1#"&amp;$B$6,"Custom2#"&amp;$B$7,"Custom3#"&amp;$B$8,"Custom4#"&amp;$B$9,"Entity#"&amp;$B127,"Account#"&amp;$V$15)),2)</f>
        <v>0</v>
      </c>
      <c r="W127" s="231">
        <f>ROUND(([2]!HsGetValue("FCC","Scenario#"&amp;$B$2,"Years#"&amp;$B$4,"Period#"&amp;$B$3,"View#"&amp;$B$10,"Consolidation#"&amp;$B$13,"Data Source#"&amp;$B$11,"Intercompany#"&amp;$B$14,"Movement#"&amp;$B$12,"Custom1#"&amp;$B$6,"Custom2#"&amp;$B$7,"Custom3#"&amp;$B$8,"Custom4#"&amp;$B$9,"Entity#"&amp;$B127,"Account#"&amp;$W$15)+[2]!HsGetValue("FCC","Scenario#"&amp;$B$2,"Years#"&amp;$B$4,"Period#"&amp;$B$3,"View#"&amp;$B$10,"Consolidation#"&amp;$B$13,"Data Source#"&amp;$B$11,"Intercompany#"&amp;$B$14,"Movement#"&amp;$B$12,"Custom1#"&amp;$B$6,"Custom2#"&amp;$B$7,"Custom3#"&amp;$B$8,"Custom4#"&amp;$B$9,"Entity#"&amp;$B127,"Account#"&amp;$W$16)),2)</f>
        <v>0</v>
      </c>
    </row>
    <row r="128" spans="1:23" s="41" customFormat="1" ht="15" hidden="1" customHeight="1" outlineLevel="1">
      <c r="A128" s="240" t="s">
        <v>420</v>
      </c>
      <c r="B128" s="240" t="s">
        <v>349</v>
      </c>
      <c r="C128" s="240">
        <v>88440</v>
      </c>
      <c r="D128" s="240" t="s">
        <v>178</v>
      </c>
      <c r="E128" s="41" t="s">
        <v>106</v>
      </c>
      <c r="F128" s="229">
        <f t="shared" si="2"/>
        <v>0</v>
      </c>
      <c r="G128" s="231">
        <f>ROUND(([2]!HsGetValue("FCC","Scenario#"&amp;$B$2,"Years#"&amp;$B$4,"Period#"&amp;$B$3,"View#"&amp;$B$10,"Consolidation#"&amp;$B$13,"Data Source#"&amp;B$11,"Intercompany#"&amp;$B$14,"Movement#"&amp;$B$12,"Custom1#"&amp;$B$6,"Custom2#"&amp;$B$7,"Custom3#"&amp;$B$8,"Custom4#"&amp;$B$9,"Entity#"&amp;$B128,"Account#"&amp;$G$15)+[2]!HsGetValue("FCC","Scenario#"&amp;$B$2,"Years#"&amp;$B$4,"Period#"&amp;$B$3,"View#"&amp;$B$10,"Consolidation#"&amp;$B$13,"Data Source#"&amp;B$11,"Intercompany#"&amp;$B$14,"Movement#"&amp;$B$12,"Custom1#"&amp;$B$6,"Custom2#"&amp;$B$7,"Custom3#"&amp;$B$8,"Custom4#"&amp;$B$9,"Entity#"&amp;$B128,"Account#"&amp;$G$16)),2)</f>
        <v>0</v>
      </c>
      <c r="H128" s="231">
        <f>ROUND(([2]!HsGetValue("FCC","Scenario#"&amp;$B$2,"Years#"&amp;$B$4,"Period#"&amp;$B$3,"View#"&amp;$B$10,"Consolidation#"&amp;$B$13,"Data Source#"&amp;$B$11,"Intercompany#"&amp;$B$14,"Movement#"&amp;$B$12,"Custom1#"&amp;$B$6,"Custom2#"&amp;$B$7,"Custom3#"&amp;$B$8,"Custom4#"&amp;$B$9,"Entity#"&amp;$B128,"Account#"&amp;$H$15)+[2]!HsGetValue("FCC","Scenario#"&amp;$B$2,"Years#"&amp;$B$4,"Period#"&amp;$B$3,"View#"&amp;$B$10,"Consolidation#"&amp;$B$13,"Data Source#"&amp;$B$11,"Intercompany#"&amp;$B$14,"Movement#"&amp;$B$12,"Custom1#"&amp;$B$6,"Custom2#"&amp;$B$7,"Custom3#"&amp;$B$8,"Custom4#"&amp;$B$9,"Entity#"&amp;$B128,"Account#"&amp;$H$16)),2)</f>
        <v>0</v>
      </c>
      <c r="I128" s="133">
        <f>ROUND(([2]!HsGetValue("FCC","Scenario#"&amp;$B$2,"Years#"&amp;$B$4,"Period#"&amp;$B$3,"View#"&amp;$B$10,"Consolidation#"&amp;$B$13,"Data Source#"&amp;$B$11,"Intercompany#"&amp;$B$14,"Movement#"&amp;$B$12,"Custom1#"&amp;$B$6,"Custom2#"&amp;$B$7,"Custom3#"&amp;$B$8,"Custom4#"&amp;$B$9,"Entity#"&amp;$B128,"Account#"&amp;$I$15)+[2]!HsGetValue("FCC","Scenario#"&amp;$B$2,"Years#"&amp;$B$4,"Period#"&amp;$B$3,"View#"&amp;$B$10,"Consolidation#"&amp;$B$13,"Data Source#"&amp;$B$11,"Intercompany#"&amp;$B$14,"Movement#"&amp;$B$12,"Custom1#"&amp;$B$6,"Custom2#"&amp;$B$7,"Custom3#"&amp;$B$8,"Custom4#"&amp;$B$9,"Entity#"&amp;$B128,"Account#"&amp;$I$16)+[2]!HsGetValue("FCC","Scenario#"&amp;$B$2,"Years#"&amp;$B$4,"Period#"&amp;$B$3,"View#"&amp;$B$10,"Consolidation#"&amp;$B$13,"Data Source#"&amp;$B$11,"Intercompany#"&amp;$B$14,"Movement#"&amp;$B$12,"Custom1#"&amp;$B$6,"Custom2#"&amp;$B$7,"Custom3#"&amp;$B$8,"Custom4#"&amp;$B$9,"Entity#"&amp;$B128,"Account#"&amp;$I$17)),2)</f>
        <v>0</v>
      </c>
      <c r="J128" s="234">
        <f>ROUND(([2]!HsGetValue("FCC","Scenario#"&amp;$B$2,"Years#"&amp;$B$4,"Period#"&amp;$B$3,"View#"&amp;$B$10,"Consolidation#"&amp;$B$13,"Data Source#"&amp;$B$11,"Intercompany#"&amp;$B$14,"Movement#"&amp;$B$12,"Custom1#"&amp;$B$6,"Custom2#"&amp;$B$7,"Custom3#"&amp;$B$8,"Custom4#"&amp;$B$9,"Entity#"&amp;$B128,"Account#"&amp;$J$15)+[2]!HsGetValue("FCC","Scenario#"&amp;$B$2,"Years#"&amp;$B$4,"Period#"&amp;$B$3,"View#"&amp;$B$10,"Consolidation#"&amp;$B$13,"Data Source#"&amp;$B$11,"Intercompany#"&amp;$B$14,"Movement#"&amp;$B$12,"Custom1#"&amp;$B$6,"Custom2#"&amp;$B$7,"Custom3#"&amp;$B$8,"Custom4#"&amp;$B$9,"Entity#"&amp;$B128,"Account#"&amp;$J$16)),2)</f>
        <v>0</v>
      </c>
      <c r="K128" s="231">
        <f>ROUND(([2]!HsGetValue("FCC","Scenario#"&amp;$B$2,"Years#"&amp;$B$4,"Period#"&amp;$B$3,"View#"&amp;$B$10,"Consolidation#"&amp;$B$13,"Data Source#"&amp;$B$11,"Intercompany#"&amp;$B$14,"Movement#"&amp;$B$12,"Custom1#"&amp;$B$6,"Custom2#"&amp;$B$7,"Custom3#"&amp;$B$8,"Custom4#"&amp;$B$9,"Entity#"&amp;$B128,"Account#"&amp;$K$15)+[2]!HsGetValue("FCC","Scenario#"&amp;$B$2,"Years#"&amp;$B$4,"Period#"&amp;$B$3,"View#"&amp;$B$10,"Consolidation#"&amp;$B$13,"Data Source#"&amp;$B$11,"Intercompany#"&amp;$B$14,"Movement#"&amp;$B$12,"Custom1#"&amp;$B$6,"Custom2#"&amp;$B$7,"Custom3#"&amp;$B$8,"Custom4#"&amp;$B$9,"Entity#"&amp;$B128,"Account#"&amp;$K$16)+[2]!HsGetValue("FCC","Scenario#"&amp;$B$2,"Years#"&amp;$B$4,"Period#"&amp;$B$3,"View#"&amp;$B$10,"Consolidation#"&amp;$B$13,"Data Source#"&amp;$B$11,"Intercompany#"&amp;$B$14,"Movement#"&amp;$B$12,"Custom1#"&amp;$B$6,"Custom2#"&amp;$B$7,"Custom3#"&amp;$B$8,"Custom4#"&amp;$B$9,"Entity#"&amp;$B128,"Account#"&amp;$K$17)+[2]!HsGetValue("FCC","Scenario#"&amp;$B$2,"Years#"&amp;$B$4,"Period#"&amp;$B$3,"View#"&amp;$B$10,"Consolidation#"&amp;$B$13,"Data Source#"&amp;$B$11,"Intercompany#"&amp;$B$14,"Movement#"&amp;$B$12,"Custom1#"&amp;$B$6,"Custom2#"&amp;$B$7,"Custom3#"&amp;$B$8,"Custom4#"&amp;$B$9,"Entity#"&amp;$B128,"Account#"&amp;$K$18)),2)</f>
        <v>0</v>
      </c>
      <c r="L128" s="231">
        <f>ROUND(([2]!HsGetValue("FCC","Scenario#"&amp;$B$2,"Years#"&amp;$B$4,"Period#"&amp;$B$3,"View#"&amp;$B$10,"Consolidation#"&amp;$B$13,"Data Source#"&amp;$B$11,"Intercompany#"&amp;$B$14,"Movement#"&amp;$B$12,"Custom1#"&amp;$B$6,"Custom2#"&amp;$B$7,"Custom3#"&amp;$B$8,"Custom4#"&amp;$B$9,"Entity#"&amp;$B128,"Account#"&amp;$L$15)+[2]!HsGetValue("FCC","Scenario#"&amp;$B$2,"Years#"&amp;$B$4,"Period#"&amp;$B$3,"View#"&amp;$B$10,"Consolidation#"&amp;$B$13,"Data Source#"&amp;$B$11,"Intercompany#"&amp;$B$14,"Movement#"&amp;$B$12,"Custom1#"&amp;$B$6,"Custom2#"&amp;$B$7,"Custom3#"&amp;$B$8,"Custom4#"&amp;$B$9,"Entity#"&amp;$B128,"Account#"&amp;$L$16)),2)</f>
        <v>0</v>
      </c>
      <c r="M128" s="231">
        <f>ROUND(([2]!HsGetValue("FCC","Scenario#"&amp;$B$2,"Years#"&amp;$B$4,"Period#"&amp;$B$3,"View#"&amp;$B$10,"Consolidation#"&amp;$B$13,"Data Source#"&amp;$B$11,"Intercompany#"&amp;$B$14,"Movement#"&amp;$B$12,"Custom1#"&amp;$B$6,"Custom2#"&amp;$B$7,"Custom3#"&amp;$B$8,"Custom4#"&amp;$B$9,"Entity#"&amp;$B128,"Account#"&amp;$M$15)+[2]!HsGetValue("FCC","Scenario#"&amp;$B$2,"Years#"&amp;$B$4,"Period#"&amp;$B$3,"View#"&amp;$B$10,"Consolidation#"&amp;$B$13,"Data Source#"&amp;$B$11,"Intercompany#"&amp;$B$14,"Movement#"&amp;$B$12,"Custom1#"&amp;$B$6,"Custom2#"&amp;$B$7,"Custom3#"&amp;$B$8,"Custom4#"&amp;$B$9,"Entity#"&amp;$B128,"Account#"&amp;$M$16)+[2]!HsGetValue("FCC","Scenario#"&amp;$B$2,"Years#"&amp;$B$4,"Period#"&amp;$B$3,"View#"&amp;$B$10,"Consolidation#"&amp;$B$13,"Data Source#"&amp;$B$11,"Intercompany#"&amp;$B$14,"Movement#"&amp;$B$12,"Custom1#"&amp;$B$6,"Custom2#"&amp;$B$7,"Custom3#"&amp;$B$8,"Custom4#"&amp;$B$9,"Entity#"&amp;$B128,"Account#"&amp;$M$17)),2)</f>
        <v>0</v>
      </c>
      <c r="N128" s="231">
        <f>ROUND(([2]!HsGetValue("FCC","Scenario#"&amp;$B$2,"Years#"&amp;$B$4,"Period#"&amp;$B$3,"View#"&amp;$B$10,"Consolidation#"&amp;$B$13,"Data Source#"&amp;$B$11,"Intercompany#"&amp;$B$14,"Movement#"&amp;$B$12,"Custom1#"&amp;$B$6,"Custom2#"&amp;$B$7,"Custom3#"&amp;$B$8,"Custom4#"&amp;$B$9,"Entity#"&amp;$B128,"Account#"&amp;$N$15)+[2]!HsGetValue("FCC","Scenario#"&amp;$B$2,"Years#"&amp;$B$4,"Period#"&amp;$B$3,"View#"&amp;$B$10,"Consolidation#"&amp;$B$13,"Data Source#"&amp;$B$11,"Intercompany#"&amp;$B$14,"Movement#"&amp;$B$12,"Custom1#"&amp;$B$6,"Custom2#"&amp;$B$7,"Custom3#"&amp;$B$8,"Custom4#"&amp;$B$9,"Entity#"&amp;$B128,"Account#"&amp;$N$16)),2)</f>
        <v>0</v>
      </c>
      <c r="O128" s="231">
        <f>ROUND(([2]!HsGetValue("FCC","Scenario#"&amp;$B$2,"Years#"&amp;$B$4,"Period#"&amp;$B$3,"View#"&amp;$B$10,"Consolidation#"&amp;$B$13,"Data Source#"&amp;$B$11,"Intercompany#"&amp;$B$14,"Movement#"&amp;$B$12,"Custom1#"&amp;$B$6,"Custom2#"&amp;$B$7,"Custom3#"&amp;$B$8,"Custom4#"&amp;$B$9,"Entity#"&amp;$B128,"Account#"&amp;$O$15)+[2]!HsGetValue("FCC","Scenario#"&amp;$B$2,"Years#"&amp;$B$4,"Period#"&amp;$B$3,"View#"&amp;$B$10,"Consolidation#"&amp;$B$13,"Data Source#"&amp;$B$11,"Intercompany#"&amp;$B$14,"Movement#"&amp;$B$12,"Custom1#"&amp;$B$6,"Custom2#"&amp;$B$7,"Custom3#"&amp;$B$8,"Custom4#"&amp;$B$9,"Entity#"&amp;$B128,"Account#"&amp;$O$16)),2)</f>
        <v>0</v>
      </c>
      <c r="P128" s="231">
        <f>ROUND(([2]!HsGetValue("FCC","Scenario#"&amp;$B$2,"Years#"&amp;$B$4,"Period#"&amp;$B$3,"View#"&amp;$B$10,"Consolidation#"&amp;$B$13,"Data Source#"&amp;$B$11,"Intercompany#"&amp;$B$14,"Movement#"&amp;$B$12,"Custom1#"&amp;$B$6,"Custom2#"&amp;$B$7,"Custom3#"&amp;$B$8,"Custom4#"&amp;$B$9,"Entity#"&amp;$B128,"Account#"&amp;$P$15)+[2]!HsGetValue("FCC","Scenario#"&amp;$B$2,"Years#"&amp;$B$4,"Period#"&amp;$B$3,"View#"&amp;$B$10,"Consolidation#"&amp;$B$13,"Data Source#"&amp;$B$11,"Intercompany#"&amp;$B$14,"Movement#"&amp;$B$12,"Custom1#"&amp;$B$6,"Custom2#"&amp;$B$7,"Custom3#"&amp;$B$8,"Custom4#"&amp;$B$9,"Entity#"&amp;$B128,"Account#"&amp;$P$16)),2)</f>
        <v>0</v>
      </c>
      <c r="Q128" s="133">
        <f>ROUND(([2]!HsGetValue("FCC","Scenario#"&amp;$B$2,"Years#"&amp;$B$4,"Period#"&amp;$B$3,"View#"&amp;$B$10,"Consolidation#"&amp;$B$13,"Data Source#"&amp;$B$11,"Intercompany#"&amp;$B$14,"Movement#"&amp;$B$12,"Custom1#"&amp;$B$6,"Custom2#"&amp;$B$7,"Custom3#"&amp;$B$8,"Custom4#"&amp;$B$9,"Entity#"&amp;$B128,"Account#"&amp;$Q$15)),2)</f>
        <v>0</v>
      </c>
      <c r="R128" s="231">
        <f>ROUND(([2]!HsGetValue("FCC","Scenario#"&amp;$B$2,"Years#"&amp;$B$4,"Period#"&amp;$B$3,"View#"&amp;$B$10,"Consolidation#"&amp;$B$13,"Data Source#"&amp;$B$11,"Intercompany#"&amp;$B$14,"Movement#"&amp;$B$12,"Custom1#"&amp;$B$6,"Custom2#"&amp;$B$7,"Custom3#"&amp;$B$8,"Custom4#"&amp;$B$9,"Entity#"&amp;$B128,"Account#"&amp;$R$15)),2)</f>
        <v>0</v>
      </c>
      <c r="S128" s="231">
        <f>ROUND(([2]!HsGetValue("FCC","Scenario#"&amp;$B$2,"Years#"&amp;$B$4,"Period#"&amp;$B$3,"View#"&amp;$B$10,"Consolidation#"&amp;$B$13,"Data Source#"&amp;$B$11,"Intercompany#"&amp;$B$14,"Movement#"&amp;$B$12,"Custom1#"&amp;$B$6,"Custom2#"&amp;$B$7,"Custom3#"&amp;$B$8,"Custom4#"&amp;$B$9,"Entity#"&amp;$B128,"Account#"&amp;$S$15)),2)</f>
        <v>0</v>
      </c>
      <c r="T128" s="231"/>
      <c r="U128" s="133">
        <f>ROUND(([2]!HsGetValue("FCC","Scenario#"&amp;$B$2,"Years#"&amp;$B$4,"Period#"&amp;$B$3,"View#"&amp;$B$10,"Consolidation#"&amp;$B$13,"Data Source#"&amp;$B$11,"Intercompany#"&amp;$B$14,"Movement#"&amp;$B$12,"Custom1#"&amp;$B$6,"Custom2#"&amp;$B$7,"Custom3#"&amp;$B$8,"Custom4#"&amp;$B$9,"Entity#"&amp;$B128,"Account#"&amp;$U$15)),2)</f>
        <v>0</v>
      </c>
      <c r="V128" s="231">
        <f>ROUND(([2]!HsGetValue("FCC","Scenario#"&amp;$B$2,"Years#"&amp;$B$4,"Period#"&amp;$B$3,"View#"&amp;$B$10,"Consolidation#"&amp;$B$13,"Data Source#"&amp;$B$11,"Intercompany#"&amp;$B$14,"Movement#"&amp;$B$12,"Custom1#"&amp;$B$6,"Custom2#"&amp;$B$7,"Custom3#"&amp;$B$8,"Custom4#"&amp;$B$9,"Entity#"&amp;$B128,"Account#"&amp;$V$15)),2)</f>
        <v>0</v>
      </c>
      <c r="W128" s="231">
        <f>ROUND(([2]!HsGetValue("FCC","Scenario#"&amp;$B$2,"Years#"&amp;$B$4,"Period#"&amp;$B$3,"View#"&amp;$B$10,"Consolidation#"&amp;$B$13,"Data Source#"&amp;$B$11,"Intercompany#"&amp;$B$14,"Movement#"&amp;$B$12,"Custom1#"&amp;$B$6,"Custom2#"&amp;$B$7,"Custom3#"&amp;$B$8,"Custom4#"&amp;$B$9,"Entity#"&amp;$B128,"Account#"&amp;$W$15)+[2]!HsGetValue("FCC","Scenario#"&amp;$B$2,"Years#"&amp;$B$4,"Period#"&amp;$B$3,"View#"&amp;$B$10,"Consolidation#"&amp;$B$13,"Data Source#"&amp;$B$11,"Intercompany#"&amp;$B$14,"Movement#"&amp;$B$12,"Custom1#"&amp;$B$6,"Custom2#"&amp;$B$7,"Custom3#"&amp;$B$8,"Custom4#"&amp;$B$9,"Entity#"&amp;$B128,"Account#"&amp;$W$16)),2)</f>
        <v>0</v>
      </c>
    </row>
    <row r="129" spans="1:23" s="41" customFormat="1" ht="15" hidden="1" customHeight="1" outlineLevel="1">
      <c r="A129" s="240" t="s">
        <v>420</v>
      </c>
      <c r="B129" s="240" t="s">
        <v>350</v>
      </c>
      <c r="C129" s="240">
        <v>88640</v>
      </c>
      <c r="D129" s="240" t="s">
        <v>178</v>
      </c>
      <c r="E129" s="41" t="s">
        <v>107</v>
      </c>
      <c r="F129" s="229">
        <f t="shared" si="2"/>
        <v>0</v>
      </c>
      <c r="G129" s="231">
        <f>ROUND(([2]!HsGetValue("FCC","Scenario#"&amp;$B$2,"Years#"&amp;$B$4,"Period#"&amp;$B$3,"View#"&amp;$B$10,"Consolidation#"&amp;$B$13,"Data Source#"&amp;B$11,"Intercompany#"&amp;$B$14,"Movement#"&amp;$B$12,"Custom1#"&amp;$B$6,"Custom2#"&amp;$B$7,"Custom3#"&amp;$B$8,"Custom4#"&amp;$B$9,"Entity#"&amp;$B129,"Account#"&amp;$G$15)+[2]!HsGetValue("FCC","Scenario#"&amp;$B$2,"Years#"&amp;$B$4,"Period#"&amp;$B$3,"View#"&amp;$B$10,"Consolidation#"&amp;$B$13,"Data Source#"&amp;B$11,"Intercompany#"&amp;$B$14,"Movement#"&amp;$B$12,"Custom1#"&amp;$B$6,"Custom2#"&amp;$B$7,"Custom3#"&amp;$B$8,"Custom4#"&amp;$B$9,"Entity#"&amp;$B129,"Account#"&amp;$G$16)),2)</f>
        <v>0</v>
      </c>
      <c r="H129" s="231">
        <f>ROUND(([2]!HsGetValue("FCC","Scenario#"&amp;$B$2,"Years#"&amp;$B$4,"Period#"&amp;$B$3,"View#"&amp;$B$10,"Consolidation#"&amp;$B$13,"Data Source#"&amp;$B$11,"Intercompany#"&amp;$B$14,"Movement#"&amp;$B$12,"Custom1#"&amp;$B$6,"Custom2#"&amp;$B$7,"Custom3#"&amp;$B$8,"Custom4#"&amp;$B$9,"Entity#"&amp;$B129,"Account#"&amp;$H$15)+[2]!HsGetValue("FCC","Scenario#"&amp;$B$2,"Years#"&amp;$B$4,"Period#"&amp;$B$3,"View#"&amp;$B$10,"Consolidation#"&amp;$B$13,"Data Source#"&amp;$B$11,"Intercompany#"&amp;$B$14,"Movement#"&amp;$B$12,"Custom1#"&amp;$B$6,"Custom2#"&amp;$B$7,"Custom3#"&amp;$B$8,"Custom4#"&amp;$B$9,"Entity#"&amp;$B129,"Account#"&amp;$H$16)),2)</f>
        <v>0</v>
      </c>
      <c r="I129" s="133">
        <f>ROUND(([2]!HsGetValue("FCC","Scenario#"&amp;$B$2,"Years#"&amp;$B$4,"Period#"&amp;$B$3,"View#"&amp;$B$10,"Consolidation#"&amp;$B$13,"Data Source#"&amp;$B$11,"Intercompany#"&amp;$B$14,"Movement#"&amp;$B$12,"Custom1#"&amp;$B$6,"Custom2#"&amp;$B$7,"Custom3#"&amp;$B$8,"Custom4#"&amp;$B$9,"Entity#"&amp;$B129,"Account#"&amp;$I$15)+[2]!HsGetValue("FCC","Scenario#"&amp;$B$2,"Years#"&amp;$B$4,"Period#"&amp;$B$3,"View#"&amp;$B$10,"Consolidation#"&amp;$B$13,"Data Source#"&amp;$B$11,"Intercompany#"&amp;$B$14,"Movement#"&amp;$B$12,"Custom1#"&amp;$B$6,"Custom2#"&amp;$B$7,"Custom3#"&amp;$B$8,"Custom4#"&amp;$B$9,"Entity#"&amp;$B129,"Account#"&amp;$I$16)+[2]!HsGetValue("FCC","Scenario#"&amp;$B$2,"Years#"&amp;$B$4,"Period#"&amp;$B$3,"View#"&amp;$B$10,"Consolidation#"&amp;$B$13,"Data Source#"&amp;$B$11,"Intercompany#"&amp;$B$14,"Movement#"&amp;$B$12,"Custom1#"&amp;$B$6,"Custom2#"&amp;$B$7,"Custom3#"&amp;$B$8,"Custom4#"&amp;$B$9,"Entity#"&amp;$B129,"Account#"&amp;$I$17)),2)</f>
        <v>0</v>
      </c>
      <c r="J129" s="234">
        <f>ROUND(([2]!HsGetValue("FCC","Scenario#"&amp;$B$2,"Years#"&amp;$B$4,"Period#"&amp;$B$3,"View#"&amp;$B$10,"Consolidation#"&amp;$B$13,"Data Source#"&amp;$B$11,"Intercompany#"&amp;$B$14,"Movement#"&amp;$B$12,"Custom1#"&amp;$B$6,"Custom2#"&amp;$B$7,"Custom3#"&amp;$B$8,"Custom4#"&amp;$B$9,"Entity#"&amp;$B129,"Account#"&amp;$J$15)+[2]!HsGetValue("FCC","Scenario#"&amp;$B$2,"Years#"&amp;$B$4,"Period#"&amp;$B$3,"View#"&amp;$B$10,"Consolidation#"&amp;$B$13,"Data Source#"&amp;$B$11,"Intercompany#"&amp;$B$14,"Movement#"&amp;$B$12,"Custom1#"&amp;$B$6,"Custom2#"&amp;$B$7,"Custom3#"&amp;$B$8,"Custom4#"&amp;$B$9,"Entity#"&amp;$B129,"Account#"&amp;$J$16)),2)</f>
        <v>0</v>
      </c>
      <c r="K129" s="231">
        <f>ROUND(([2]!HsGetValue("FCC","Scenario#"&amp;$B$2,"Years#"&amp;$B$4,"Period#"&amp;$B$3,"View#"&amp;$B$10,"Consolidation#"&amp;$B$13,"Data Source#"&amp;$B$11,"Intercompany#"&amp;$B$14,"Movement#"&amp;$B$12,"Custom1#"&amp;$B$6,"Custom2#"&amp;$B$7,"Custom3#"&amp;$B$8,"Custom4#"&amp;$B$9,"Entity#"&amp;$B129,"Account#"&amp;$K$15)+[2]!HsGetValue("FCC","Scenario#"&amp;$B$2,"Years#"&amp;$B$4,"Period#"&amp;$B$3,"View#"&amp;$B$10,"Consolidation#"&amp;$B$13,"Data Source#"&amp;$B$11,"Intercompany#"&amp;$B$14,"Movement#"&amp;$B$12,"Custom1#"&amp;$B$6,"Custom2#"&amp;$B$7,"Custom3#"&amp;$B$8,"Custom4#"&amp;$B$9,"Entity#"&amp;$B129,"Account#"&amp;$K$16)+[2]!HsGetValue("FCC","Scenario#"&amp;$B$2,"Years#"&amp;$B$4,"Period#"&amp;$B$3,"View#"&amp;$B$10,"Consolidation#"&amp;$B$13,"Data Source#"&amp;$B$11,"Intercompany#"&amp;$B$14,"Movement#"&amp;$B$12,"Custom1#"&amp;$B$6,"Custom2#"&amp;$B$7,"Custom3#"&amp;$B$8,"Custom4#"&amp;$B$9,"Entity#"&amp;$B129,"Account#"&amp;$K$17)+[2]!HsGetValue("FCC","Scenario#"&amp;$B$2,"Years#"&amp;$B$4,"Period#"&amp;$B$3,"View#"&amp;$B$10,"Consolidation#"&amp;$B$13,"Data Source#"&amp;$B$11,"Intercompany#"&amp;$B$14,"Movement#"&amp;$B$12,"Custom1#"&amp;$B$6,"Custom2#"&amp;$B$7,"Custom3#"&amp;$B$8,"Custom4#"&amp;$B$9,"Entity#"&amp;$B129,"Account#"&amp;$K$18)),2)</f>
        <v>0</v>
      </c>
      <c r="L129" s="231">
        <f>ROUND(([2]!HsGetValue("FCC","Scenario#"&amp;$B$2,"Years#"&amp;$B$4,"Period#"&amp;$B$3,"View#"&amp;$B$10,"Consolidation#"&amp;$B$13,"Data Source#"&amp;$B$11,"Intercompany#"&amp;$B$14,"Movement#"&amp;$B$12,"Custom1#"&amp;$B$6,"Custom2#"&amp;$B$7,"Custom3#"&amp;$B$8,"Custom4#"&amp;$B$9,"Entity#"&amp;$B129,"Account#"&amp;$L$15)+[2]!HsGetValue("FCC","Scenario#"&amp;$B$2,"Years#"&amp;$B$4,"Period#"&amp;$B$3,"View#"&amp;$B$10,"Consolidation#"&amp;$B$13,"Data Source#"&amp;$B$11,"Intercompany#"&amp;$B$14,"Movement#"&amp;$B$12,"Custom1#"&amp;$B$6,"Custom2#"&amp;$B$7,"Custom3#"&amp;$B$8,"Custom4#"&amp;$B$9,"Entity#"&amp;$B129,"Account#"&amp;$L$16)),2)</f>
        <v>0</v>
      </c>
      <c r="M129" s="231">
        <f>ROUND(([2]!HsGetValue("FCC","Scenario#"&amp;$B$2,"Years#"&amp;$B$4,"Period#"&amp;$B$3,"View#"&amp;$B$10,"Consolidation#"&amp;$B$13,"Data Source#"&amp;$B$11,"Intercompany#"&amp;$B$14,"Movement#"&amp;$B$12,"Custom1#"&amp;$B$6,"Custom2#"&amp;$B$7,"Custom3#"&amp;$B$8,"Custom4#"&amp;$B$9,"Entity#"&amp;$B129,"Account#"&amp;$M$15)+[2]!HsGetValue("FCC","Scenario#"&amp;$B$2,"Years#"&amp;$B$4,"Period#"&amp;$B$3,"View#"&amp;$B$10,"Consolidation#"&amp;$B$13,"Data Source#"&amp;$B$11,"Intercompany#"&amp;$B$14,"Movement#"&amp;$B$12,"Custom1#"&amp;$B$6,"Custom2#"&amp;$B$7,"Custom3#"&amp;$B$8,"Custom4#"&amp;$B$9,"Entity#"&amp;$B129,"Account#"&amp;$M$16)+[2]!HsGetValue("FCC","Scenario#"&amp;$B$2,"Years#"&amp;$B$4,"Period#"&amp;$B$3,"View#"&amp;$B$10,"Consolidation#"&amp;$B$13,"Data Source#"&amp;$B$11,"Intercompany#"&amp;$B$14,"Movement#"&amp;$B$12,"Custom1#"&amp;$B$6,"Custom2#"&amp;$B$7,"Custom3#"&amp;$B$8,"Custom4#"&amp;$B$9,"Entity#"&amp;$B129,"Account#"&amp;$M$17)),2)</f>
        <v>0</v>
      </c>
      <c r="N129" s="231">
        <f>ROUND(([2]!HsGetValue("FCC","Scenario#"&amp;$B$2,"Years#"&amp;$B$4,"Period#"&amp;$B$3,"View#"&amp;$B$10,"Consolidation#"&amp;$B$13,"Data Source#"&amp;$B$11,"Intercompany#"&amp;$B$14,"Movement#"&amp;$B$12,"Custom1#"&amp;$B$6,"Custom2#"&amp;$B$7,"Custom3#"&amp;$B$8,"Custom4#"&amp;$B$9,"Entity#"&amp;$B129,"Account#"&amp;$N$15)+[2]!HsGetValue("FCC","Scenario#"&amp;$B$2,"Years#"&amp;$B$4,"Period#"&amp;$B$3,"View#"&amp;$B$10,"Consolidation#"&amp;$B$13,"Data Source#"&amp;$B$11,"Intercompany#"&amp;$B$14,"Movement#"&amp;$B$12,"Custom1#"&amp;$B$6,"Custom2#"&amp;$B$7,"Custom3#"&amp;$B$8,"Custom4#"&amp;$B$9,"Entity#"&amp;$B129,"Account#"&amp;$N$16)),2)</f>
        <v>0</v>
      </c>
      <c r="O129" s="231">
        <f>ROUND(([2]!HsGetValue("FCC","Scenario#"&amp;$B$2,"Years#"&amp;$B$4,"Period#"&amp;$B$3,"View#"&amp;$B$10,"Consolidation#"&amp;$B$13,"Data Source#"&amp;$B$11,"Intercompany#"&amp;$B$14,"Movement#"&amp;$B$12,"Custom1#"&amp;$B$6,"Custom2#"&amp;$B$7,"Custom3#"&amp;$B$8,"Custom4#"&amp;$B$9,"Entity#"&amp;$B129,"Account#"&amp;$O$15)+[2]!HsGetValue("FCC","Scenario#"&amp;$B$2,"Years#"&amp;$B$4,"Period#"&amp;$B$3,"View#"&amp;$B$10,"Consolidation#"&amp;$B$13,"Data Source#"&amp;$B$11,"Intercompany#"&amp;$B$14,"Movement#"&amp;$B$12,"Custom1#"&amp;$B$6,"Custom2#"&amp;$B$7,"Custom3#"&amp;$B$8,"Custom4#"&amp;$B$9,"Entity#"&amp;$B129,"Account#"&amp;$O$16)),2)</f>
        <v>0</v>
      </c>
      <c r="P129" s="231">
        <f>ROUND(([2]!HsGetValue("FCC","Scenario#"&amp;$B$2,"Years#"&amp;$B$4,"Period#"&amp;$B$3,"View#"&amp;$B$10,"Consolidation#"&amp;$B$13,"Data Source#"&amp;$B$11,"Intercompany#"&amp;$B$14,"Movement#"&amp;$B$12,"Custom1#"&amp;$B$6,"Custom2#"&amp;$B$7,"Custom3#"&amp;$B$8,"Custom4#"&amp;$B$9,"Entity#"&amp;$B129,"Account#"&amp;$P$15)+[2]!HsGetValue("FCC","Scenario#"&amp;$B$2,"Years#"&amp;$B$4,"Period#"&amp;$B$3,"View#"&amp;$B$10,"Consolidation#"&amp;$B$13,"Data Source#"&amp;$B$11,"Intercompany#"&amp;$B$14,"Movement#"&amp;$B$12,"Custom1#"&amp;$B$6,"Custom2#"&amp;$B$7,"Custom3#"&amp;$B$8,"Custom4#"&amp;$B$9,"Entity#"&amp;$B129,"Account#"&amp;$P$16)),2)</f>
        <v>0</v>
      </c>
      <c r="Q129" s="133">
        <f>ROUND(([2]!HsGetValue("FCC","Scenario#"&amp;$B$2,"Years#"&amp;$B$4,"Period#"&amp;$B$3,"View#"&amp;$B$10,"Consolidation#"&amp;$B$13,"Data Source#"&amp;$B$11,"Intercompany#"&amp;$B$14,"Movement#"&amp;$B$12,"Custom1#"&amp;$B$6,"Custom2#"&amp;$B$7,"Custom3#"&amp;$B$8,"Custom4#"&amp;$B$9,"Entity#"&amp;$B129,"Account#"&amp;$Q$15)),2)</f>
        <v>0</v>
      </c>
      <c r="R129" s="231">
        <f>ROUND(([2]!HsGetValue("FCC","Scenario#"&amp;$B$2,"Years#"&amp;$B$4,"Period#"&amp;$B$3,"View#"&amp;$B$10,"Consolidation#"&amp;$B$13,"Data Source#"&amp;$B$11,"Intercompany#"&amp;$B$14,"Movement#"&amp;$B$12,"Custom1#"&amp;$B$6,"Custom2#"&amp;$B$7,"Custom3#"&amp;$B$8,"Custom4#"&amp;$B$9,"Entity#"&amp;$B129,"Account#"&amp;$R$15)),2)</f>
        <v>0</v>
      </c>
      <c r="S129" s="231">
        <f>ROUND(([2]!HsGetValue("FCC","Scenario#"&amp;$B$2,"Years#"&amp;$B$4,"Period#"&amp;$B$3,"View#"&amp;$B$10,"Consolidation#"&amp;$B$13,"Data Source#"&amp;$B$11,"Intercompany#"&amp;$B$14,"Movement#"&amp;$B$12,"Custom1#"&amp;$B$6,"Custom2#"&amp;$B$7,"Custom3#"&amp;$B$8,"Custom4#"&amp;$B$9,"Entity#"&amp;$B129,"Account#"&amp;$S$15)),2)</f>
        <v>0</v>
      </c>
      <c r="T129" s="231"/>
      <c r="U129" s="133">
        <f>ROUND(([2]!HsGetValue("FCC","Scenario#"&amp;$B$2,"Years#"&amp;$B$4,"Period#"&amp;$B$3,"View#"&amp;$B$10,"Consolidation#"&amp;$B$13,"Data Source#"&amp;$B$11,"Intercompany#"&amp;$B$14,"Movement#"&amp;$B$12,"Custom1#"&amp;$B$6,"Custom2#"&amp;$B$7,"Custom3#"&amp;$B$8,"Custom4#"&amp;$B$9,"Entity#"&amp;$B129,"Account#"&amp;$U$15)),2)</f>
        <v>0</v>
      </c>
      <c r="V129" s="231">
        <f>ROUND(([2]!HsGetValue("FCC","Scenario#"&amp;$B$2,"Years#"&amp;$B$4,"Period#"&amp;$B$3,"View#"&amp;$B$10,"Consolidation#"&amp;$B$13,"Data Source#"&amp;$B$11,"Intercompany#"&amp;$B$14,"Movement#"&amp;$B$12,"Custom1#"&amp;$B$6,"Custom2#"&amp;$B$7,"Custom3#"&amp;$B$8,"Custom4#"&amp;$B$9,"Entity#"&amp;$B129,"Account#"&amp;$V$15)),2)</f>
        <v>0</v>
      </c>
      <c r="W129" s="231">
        <f>ROUND(([2]!HsGetValue("FCC","Scenario#"&amp;$B$2,"Years#"&amp;$B$4,"Period#"&amp;$B$3,"View#"&amp;$B$10,"Consolidation#"&amp;$B$13,"Data Source#"&amp;$B$11,"Intercompany#"&amp;$B$14,"Movement#"&amp;$B$12,"Custom1#"&amp;$B$6,"Custom2#"&amp;$B$7,"Custom3#"&amp;$B$8,"Custom4#"&amp;$B$9,"Entity#"&amp;$B129,"Account#"&amp;$W$15)+[2]!HsGetValue("FCC","Scenario#"&amp;$B$2,"Years#"&amp;$B$4,"Period#"&amp;$B$3,"View#"&amp;$B$10,"Consolidation#"&amp;$B$13,"Data Source#"&amp;$B$11,"Intercompany#"&amp;$B$14,"Movement#"&amp;$B$12,"Custom1#"&amp;$B$6,"Custom2#"&amp;$B$7,"Custom3#"&amp;$B$8,"Custom4#"&amp;$B$9,"Entity#"&amp;$B129,"Account#"&amp;$W$16)),2)</f>
        <v>0</v>
      </c>
    </row>
    <row r="130" spans="1:23" s="41" customFormat="1" ht="15" hidden="1" customHeight="1" outlineLevel="1">
      <c r="A130" s="240" t="s">
        <v>420</v>
      </c>
      <c r="B130" s="240" t="s">
        <v>351</v>
      </c>
      <c r="C130" s="240">
        <v>88840</v>
      </c>
      <c r="D130" s="240" t="s">
        <v>178</v>
      </c>
      <c r="E130" s="41" t="s">
        <v>108</v>
      </c>
      <c r="F130" s="229">
        <f t="shared" si="2"/>
        <v>0</v>
      </c>
      <c r="G130" s="231">
        <f>ROUND(([2]!HsGetValue("FCC","Scenario#"&amp;$B$2,"Years#"&amp;$B$4,"Period#"&amp;$B$3,"View#"&amp;$B$10,"Consolidation#"&amp;$B$13,"Data Source#"&amp;B$11,"Intercompany#"&amp;$B$14,"Movement#"&amp;$B$12,"Custom1#"&amp;$B$6,"Custom2#"&amp;$B$7,"Custom3#"&amp;$B$8,"Custom4#"&amp;$B$9,"Entity#"&amp;$B130,"Account#"&amp;$G$15)+[2]!HsGetValue("FCC","Scenario#"&amp;$B$2,"Years#"&amp;$B$4,"Period#"&amp;$B$3,"View#"&amp;$B$10,"Consolidation#"&amp;$B$13,"Data Source#"&amp;B$11,"Intercompany#"&amp;$B$14,"Movement#"&amp;$B$12,"Custom1#"&amp;$B$6,"Custom2#"&amp;$B$7,"Custom3#"&amp;$B$8,"Custom4#"&amp;$B$9,"Entity#"&amp;$B130,"Account#"&amp;$G$16)),2)</f>
        <v>0</v>
      </c>
      <c r="H130" s="231">
        <f>ROUND(([2]!HsGetValue("FCC","Scenario#"&amp;$B$2,"Years#"&amp;$B$4,"Period#"&amp;$B$3,"View#"&amp;$B$10,"Consolidation#"&amp;$B$13,"Data Source#"&amp;$B$11,"Intercompany#"&amp;$B$14,"Movement#"&amp;$B$12,"Custom1#"&amp;$B$6,"Custom2#"&amp;$B$7,"Custom3#"&amp;$B$8,"Custom4#"&amp;$B$9,"Entity#"&amp;$B130,"Account#"&amp;$H$15)+[2]!HsGetValue("FCC","Scenario#"&amp;$B$2,"Years#"&amp;$B$4,"Period#"&amp;$B$3,"View#"&amp;$B$10,"Consolidation#"&amp;$B$13,"Data Source#"&amp;$B$11,"Intercompany#"&amp;$B$14,"Movement#"&amp;$B$12,"Custom1#"&amp;$B$6,"Custom2#"&amp;$B$7,"Custom3#"&amp;$B$8,"Custom4#"&amp;$B$9,"Entity#"&amp;$B130,"Account#"&amp;$H$16)),2)</f>
        <v>0</v>
      </c>
      <c r="I130" s="133">
        <f>ROUND(([2]!HsGetValue("FCC","Scenario#"&amp;$B$2,"Years#"&amp;$B$4,"Period#"&amp;$B$3,"View#"&amp;$B$10,"Consolidation#"&amp;$B$13,"Data Source#"&amp;$B$11,"Intercompany#"&amp;$B$14,"Movement#"&amp;$B$12,"Custom1#"&amp;$B$6,"Custom2#"&amp;$B$7,"Custom3#"&amp;$B$8,"Custom4#"&amp;$B$9,"Entity#"&amp;$B130,"Account#"&amp;$I$15)+[2]!HsGetValue("FCC","Scenario#"&amp;$B$2,"Years#"&amp;$B$4,"Period#"&amp;$B$3,"View#"&amp;$B$10,"Consolidation#"&amp;$B$13,"Data Source#"&amp;$B$11,"Intercompany#"&amp;$B$14,"Movement#"&amp;$B$12,"Custom1#"&amp;$B$6,"Custom2#"&amp;$B$7,"Custom3#"&amp;$B$8,"Custom4#"&amp;$B$9,"Entity#"&amp;$B130,"Account#"&amp;$I$16)+[2]!HsGetValue("FCC","Scenario#"&amp;$B$2,"Years#"&amp;$B$4,"Period#"&amp;$B$3,"View#"&amp;$B$10,"Consolidation#"&amp;$B$13,"Data Source#"&amp;$B$11,"Intercompany#"&amp;$B$14,"Movement#"&amp;$B$12,"Custom1#"&amp;$B$6,"Custom2#"&amp;$B$7,"Custom3#"&amp;$B$8,"Custom4#"&amp;$B$9,"Entity#"&amp;$B130,"Account#"&amp;$I$17)),2)</f>
        <v>0</v>
      </c>
      <c r="J130" s="234">
        <f>ROUND(([2]!HsGetValue("FCC","Scenario#"&amp;$B$2,"Years#"&amp;$B$4,"Period#"&amp;$B$3,"View#"&amp;$B$10,"Consolidation#"&amp;$B$13,"Data Source#"&amp;$B$11,"Intercompany#"&amp;$B$14,"Movement#"&amp;$B$12,"Custom1#"&amp;$B$6,"Custom2#"&amp;$B$7,"Custom3#"&amp;$B$8,"Custom4#"&amp;$B$9,"Entity#"&amp;$B130,"Account#"&amp;$J$15)+[2]!HsGetValue("FCC","Scenario#"&amp;$B$2,"Years#"&amp;$B$4,"Period#"&amp;$B$3,"View#"&amp;$B$10,"Consolidation#"&amp;$B$13,"Data Source#"&amp;$B$11,"Intercompany#"&amp;$B$14,"Movement#"&amp;$B$12,"Custom1#"&amp;$B$6,"Custom2#"&amp;$B$7,"Custom3#"&amp;$B$8,"Custom4#"&amp;$B$9,"Entity#"&amp;$B130,"Account#"&amp;$J$16)),2)</f>
        <v>0</v>
      </c>
      <c r="K130" s="231">
        <f>ROUND(([2]!HsGetValue("FCC","Scenario#"&amp;$B$2,"Years#"&amp;$B$4,"Period#"&amp;$B$3,"View#"&amp;$B$10,"Consolidation#"&amp;$B$13,"Data Source#"&amp;$B$11,"Intercompany#"&amp;$B$14,"Movement#"&amp;$B$12,"Custom1#"&amp;$B$6,"Custom2#"&amp;$B$7,"Custom3#"&amp;$B$8,"Custom4#"&amp;$B$9,"Entity#"&amp;$B130,"Account#"&amp;$K$15)+[2]!HsGetValue("FCC","Scenario#"&amp;$B$2,"Years#"&amp;$B$4,"Period#"&amp;$B$3,"View#"&amp;$B$10,"Consolidation#"&amp;$B$13,"Data Source#"&amp;$B$11,"Intercompany#"&amp;$B$14,"Movement#"&amp;$B$12,"Custom1#"&amp;$B$6,"Custom2#"&amp;$B$7,"Custom3#"&amp;$B$8,"Custom4#"&amp;$B$9,"Entity#"&amp;$B130,"Account#"&amp;$K$16)+[2]!HsGetValue("FCC","Scenario#"&amp;$B$2,"Years#"&amp;$B$4,"Period#"&amp;$B$3,"View#"&amp;$B$10,"Consolidation#"&amp;$B$13,"Data Source#"&amp;$B$11,"Intercompany#"&amp;$B$14,"Movement#"&amp;$B$12,"Custom1#"&amp;$B$6,"Custom2#"&amp;$B$7,"Custom3#"&amp;$B$8,"Custom4#"&amp;$B$9,"Entity#"&amp;$B130,"Account#"&amp;$K$17)+[2]!HsGetValue("FCC","Scenario#"&amp;$B$2,"Years#"&amp;$B$4,"Period#"&amp;$B$3,"View#"&amp;$B$10,"Consolidation#"&amp;$B$13,"Data Source#"&amp;$B$11,"Intercompany#"&amp;$B$14,"Movement#"&amp;$B$12,"Custom1#"&amp;$B$6,"Custom2#"&amp;$B$7,"Custom3#"&amp;$B$8,"Custom4#"&amp;$B$9,"Entity#"&amp;$B130,"Account#"&amp;$K$18)),2)</f>
        <v>0</v>
      </c>
      <c r="L130" s="231">
        <f>ROUND(([2]!HsGetValue("FCC","Scenario#"&amp;$B$2,"Years#"&amp;$B$4,"Period#"&amp;$B$3,"View#"&amp;$B$10,"Consolidation#"&amp;$B$13,"Data Source#"&amp;$B$11,"Intercompany#"&amp;$B$14,"Movement#"&amp;$B$12,"Custom1#"&amp;$B$6,"Custom2#"&amp;$B$7,"Custom3#"&amp;$B$8,"Custom4#"&amp;$B$9,"Entity#"&amp;$B130,"Account#"&amp;$L$15)+[2]!HsGetValue("FCC","Scenario#"&amp;$B$2,"Years#"&amp;$B$4,"Period#"&amp;$B$3,"View#"&amp;$B$10,"Consolidation#"&amp;$B$13,"Data Source#"&amp;$B$11,"Intercompany#"&amp;$B$14,"Movement#"&amp;$B$12,"Custom1#"&amp;$B$6,"Custom2#"&amp;$B$7,"Custom3#"&amp;$B$8,"Custom4#"&amp;$B$9,"Entity#"&amp;$B130,"Account#"&amp;$L$16)),2)</f>
        <v>0</v>
      </c>
      <c r="M130" s="231">
        <f>ROUND(([2]!HsGetValue("FCC","Scenario#"&amp;$B$2,"Years#"&amp;$B$4,"Period#"&amp;$B$3,"View#"&amp;$B$10,"Consolidation#"&amp;$B$13,"Data Source#"&amp;$B$11,"Intercompany#"&amp;$B$14,"Movement#"&amp;$B$12,"Custom1#"&amp;$B$6,"Custom2#"&amp;$B$7,"Custom3#"&amp;$B$8,"Custom4#"&amp;$B$9,"Entity#"&amp;$B130,"Account#"&amp;$M$15)+[2]!HsGetValue("FCC","Scenario#"&amp;$B$2,"Years#"&amp;$B$4,"Period#"&amp;$B$3,"View#"&amp;$B$10,"Consolidation#"&amp;$B$13,"Data Source#"&amp;$B$11,"Intercompany#"&amp;$B$14,"Movement#"&amp;$B$12,"Custom1#"&amp;$B$6,"Custom2#"&amp;$B$7,"Custom3#"&amp;$B$8,"Custom4#"&amp;$B$9,"Entity#"&amp;$B130,"Account#"&amp;$M$16)+[2]!HsGetValue("FCC","Scenario#"&amp;$B$2,"Years#"&amp;$B$4,"Period#"&amp;$B$3,"View#"&amp;$B$10,"Consolidation#"&amp;$B$13,"Data Source#"&amp;$B$11,"Intercompany#"&amp;$B$14,"Movement#"&amp;$B$12,"Custom1#"&amp;$B$6,"Custom2#"&amp;$B$7,"Custom3#"&amp;$B$8,"Custom4#"&amp;$B$9,"Entity#"&amp;$B130,"Account#"&amp;$M$17)),2)</f>
        <v>0</v>
      </c>
      <c r="N130" s="231">
        <f>ROUND(([2]!HsGetValue("FCC","Scenario#"&amp;$B$2,"Years#"&amp;$B$4,"Period#"&amp;$B$3,"View#"&amp;$B$10,"Consolidation#"&amp;$B$13,"Data Source#"&amp;$B$11,"Intercompany#"&amp;$B$14,"Movement#"&amp;$B$12,"Custom1#"&amp;$B$6,"Custom2#"&amp;$B$7,"Custom3#"&amp;$B$8,"Custom4#"&amp;$B$9,"Entity#"&amp;$B130,"Account#"&amp;$N$15)+[2]!HsGetValue("FCC","Scenario#"&amp;$B$2,"Years#"&amp;$B$4,"Period#"&amp;$B$3,"View#"&amp;$B$10,"Consolidation#"&amp;$B$13,"Data Source#"&amp;$B$11,"Intercompany#"&amp;$B$14,"Movement#"&amp;$B$12,"Custom1#"&amp;$B$6,"Custom2#"&amp;$B$7,"Custom3#"&amp;$B$8,"Custom4#"&amp;$B$9,"Entity#"&amp;$B130,"Account#"&amp;$N$16)),2)</f>
        <v>0</v>
      </c>
      <c r="O130" s="231">
        <f>ROUND(([2]!HsGetValue("FCC","Scenario#"&amp;$B$2,"Years#"&amp;$B$4,"Period#"&amp;$B$3,"View#"&amp;$B$10,"Consolidation#"&amp;$B$13,"Data Source#"&amp;$B$11,"Intercompany#"&amp;$B$14,"Movement#"&amp;$B$12,"Custom1#"&amp;$B$6,"Custom2#"&amp;$B$7,"Custom3#"&amp;$B$8,"Custom4#"&amp;$B$9,"Entity#"&amp;$B130,"Account#"&amp;$O$15)+[2]!HsGetValue("FCC","Scenario#"&amp;$B$2,"Years#"&amp;$B$4,"Period#"&amp;$B$3,"View#"&amp;$B$10,"Consolidation#"&amp;$B$13,"Data Source#"&amp;$B$11,"Intercompany#"&amp;$B$14,"Movement#"&amp;$B$12,"Custom1#"&amp;$B$6,"Custom2#"&amp;$B$7,"Custom3#"&amp;$B$8,"Custom4#"&amp;$B$9,"Entity#"&amp;$B130,"Account#"&amp;$O$16)),2)</f>
        <v>0</v>
      </c>
      <c r="P130" s="231">
        <f>ROUND(([2]!HsGetValue("FCC","Scenario#"&amp;$B$2,"Years#"&amp;$B$4,"Period#"&amp;$B$3,"View#"&amp;$B$10,"Consolidation#"&amp;$B$13,"Data Source#"&amp;$B$11,"Intercompany#"&amp;$B$14,"Movement#"&amp;$B$12,"Custom1#"&amp;$B$6,"Custom2#"&amp;$B$7,"Custom3#"&amp;$B$8,"Custom4#"&amp;$B$9,"Entity#"&amp;$B130,"Account#"&amp;$P$15)+[2]!HsGetValue("FCC","Scenario#"&amp;$B$2,"Years#"&amp;$B$4,"Period#"&amp;$B$3,"View#"&amp;$B$10,"Consolidation#"&amp;$B$13,"Data Source#"&amp;$B$11,"Intercompany#"&amp;$B$14,"Movement#"&amp;$B$12,"Custom1#"&amp;$B$6,"Custom2#"&amp;$B$7,"Custom3#"&amp;$B$8,"Custom4#"&amp;$B$9,"Entity#"&amp;$B130,"Account#"&amp;$P$16)),2)</f>
        <v>0</v>
      </c>
      <c r="Q130" s="133">
        <f>ROUND(([2]!HsGetValue("FCC","Scenario#"&amp;$B$2,"Years#"&amp;$B$4,"Period#"&amp;$B$3,"View#"&amp;$B$10,"Consolidation#"&amp;$B$13,"Data Source#"&amp;$B$11,"Intercompany#"&amp;$B$14,"Movement#"&amp;$B$12,"Custom1#"&amp;$B$6,"Custom2#"&amp;$B$7,"Custom3#"&amp;$B$8,"Custom4#"&amp;$B$9,"Entity#"&amp;$B130,"Account#"&amp;$Q$15)),2)</f>
        <v>0</v>
      </c>
      <c r="R130" s="231">
        <f>ROUND(([2]!HsGetValue("FCC","Scenario#"&amp;$B$2,"Years#"&amp;$B$4,"Period#"&amp;$B$3,"View#"&amp;$B$10,"Consolidation#"&amp;$B$13,"Data Source#"&amp;$B$11,"Intercompany#"&amp;$B$14,"Movement#"&amp;$B$12,"Custom1#"&amp;$B$6,"Custom2#"&amp;$B$7,"Custom3#"&amp;$B$8,"Custom4#"&amp;$B$9,"Entity#"&amp;$B130,"Account#"&amp;$R$15)),2)</f>
        <v>0</v>
      </c>
      <c r="S130" s="231">
        <f>ROUND(([2]!HsGetValue("FCC","Scenario#"&amp;$B$2,"Years#"&amp;$B$4,"Period#"&amp;$B$3,"View#"&amp;$B$10,"Consolidation#"&amp;$B$13,"Data Source#"&amp;$B$11,"Intercompany#"&amp;$B$14,"Movement#"&amp;$B$12,"Custom1#"&amp;$B$6,"Custom2#"&amp;$B$7,"Custom3#"&amp;$B$8,"Custom4#"&amp;$B$9,"Entity#"&amp;$B130,"Account#"&amp;$S$15)),2)</f>
        <v>0</v>
      </c>
      <c r="T130" s="231"/>
      <c r="U130" s="133">
        <f>ROUND(([2]!HsGetValue("FCC","Scenario#"&amp;$B$2,"Years#"&amp;$B$4,"Period#"&amp;$B$3,"View#"&amp;$B$10,"Consolidation#"&amp;$B$13,"Data Source#"&amp;$B$11,"Intercompany#"&amp;$B$14,"Movement#"&amp;$B$12,"Custom1#"&amp;$B$6,"Custom2#"&amp;$B$7,"Custom3#"&amp;$B$8,"Custom4#"&amp;$B$9,"Entity#"&amp;$B130,"Account#"&amp;$U$15)),2)</f>
        <v>0</v>
      </c>
      <c r="V130" s="231">
        <f>ROUND(([2]!HsGetValue("FCC","Scenario#"&amp;$B$2,"Years#"&amp;$B$4,"Period#"&amp;$B$3,"View#"&amp;$B$10,"Consolidation#"&amp;$B$13,"Data Source#"&amp;$B$11,"Intercompany#"&amp;$B$14,"Movement#"&amp;$B$12,"Custom1#"&amp;$B$6,"Custom2#"&amp;$B$7,"Custom3#"&amp;$B$8,"Custom4#"&amp;$B$9,"Entity#"&amp;$B130,"Account#"&amp;$V$15)),2)</f>
        <v>0</v>
      </c>
      <c r="W130" s="231">
        <f>ROUND(([2]!HsGetValue("FCC","Scenario#"&amp;$B$2,"Years#"&amp;$B$4,"Period#"&amp;$B$3,"View#"&amp;$B$10,"Consolidation#"&amp;$B$13,"Data Source#"&amp;$B$11,"Intercompany#"&amp;$B$14,"Movement#"&amp;$B$12,"Custom1#"&amp;$B$6,"Custom2#"&amp;$B$7,"Custom3#"&amp;$B$8,"Custom4#"&amp;$B$9,"Entity#"&amp;$B130,"Account#"&amp;$W$15)+[2]!HsGetValue("FCC","Scenario#"&amp;$B$2,"Years#"&amp;$B$4,"Period#"&amp;$B$3,"View#"&amp;$B$10,"Consolidation#"&amp;$B$13,"Data Source#"&amp;$B$11,"Intercompany#"&amp;$B$14,"Movement#"&amp;$B$12,"Custom1#"&amp;$B$6,"Custom2#"&amp;$B$7,"Custom3#"&amp;$B$8,"Custom4#"&amp;$B$9,"Entity#"&amp;$B130,"Account#"&amp;$W$16)),2)</f>
        <v>0</v>
      </c>
    </row>
    <row r="131" spans="1:23" s="41" customFormat="1" ht="15" customHeight="1" collapsed="1">
      <c r="A131" s="240" t="s">
        <v>420</v>
      </c>
      <c r="B131" s="240" t="s">
        <v>454</v>
      </c>
      <c r="C131" s="240"/>
      <c r="D131" s="240" t="s">
        <v>178</v>
      </c>
      <c r="E131" s="41" t="s">
        <v>458</v>
      </c>
      <c r="F131" s="229">
        <f t="shared" si="2"/>
        <v>0</v>
      </c>
      <c r="G131" s="231">
        <f>ROUND(([2]!HsGetValue("FCC","Scenario#"&amp;$B$2,"Years#"&amp;$B$4,"Period#"&amp;$B$3,"View#"&amp;$B$10,"Consolidation#"&amp;$B$13,"Data Source#"&amp;B$11,"Intercompany#"&amp;$B$14,"Movement#"&amp;$B$12,"Custom1#"&amp;$B$6,"Custom2#"&amp;$B$7,"Custom3#"&amp;$B$8,"Custom4#"&amp;$B$9,"Entity#"&amp;$B131,"Account#"&amp;$G$15)+[2]!HsGetValue("FCC","Scenario#"&amp;$B$2,"Years#"&amp;$B$4,"Period#"&amp;$B$3,"View#"&amp;$B$10,"Consolidation#"&amp;$B$13,"Data Source#"&amp;B$11,"Intercompany#"&amp;$B$14,"Movement#"&amp;$B$12,"Custom1#"&amp;$B$6,"Custom2#"&amp;$B$7,"Custom3#"&amp;$B$8,"Custom4#"&amp;$B$9,"Entity#"&amp;$B131,"Account#"&amp;$G$16)),2)</f>
        <v>0</v>
      </c>
      <c r="H131" s="231">
        <f>ROUND(([2]!HsGetValue("FCC","Scenario#"&amp;$B$2,"Years#"&amp;$B$4,"Period#"&amp;$B$3,"View#"&amp;$B$10,"Consolidation#"&amp;$B$13,"Data Source#"&amp;$B$11,"Intercompany#"&amp;$B$14,"Movement#"&amp;$B$12,"Custom1#"&amp;$B$6,"Custom2#"&amp;$B$7,"Custom3#"&amp;$B$8,"Custom4#"&amp;$B$9,"Entity#"&amp;$B131,"Account#"&amp;$H$15)+[2]!HsGetValue("FCC","Scenario#"&amp;$B$2,"Years#"&amp;$B$4,"Period#"&amp;$B$3,"View#"&amp;$B$10,"Consolidation#"&amp;$B$13,"Data Source#"&amp;$B$11,"Intercompany#"&amp;$B$14,"Movement#"&amp;$B$12,"Custom1#"&amp;$B$6,"Custom2#"&amp;$B$7,"Custom3#"&amp;$B$8,"Custom4#"&amp;$B$9,"Entity#"&amp;$B131,"Account#"&amp;$H$16)),2)</f>
        <v>0</v>
      </c>
      <c r="I131" s="133">
        <f>ROUND(([2]!HsGetValue("FCC","Scenario#"&amp;$B$2,"Years#"&amp;$B$4,"Period#"&amp;$B$3,"View#"&amp;$B$10,"Consolidation#"&amp;$B$13,"Data Source#"&amp;$B$11,"Intercompany#"&amp;$B$14,"Movement#"&amp;$B$12,"Custom1#"&amp;$B$6,"Custom2#"&amp;$B$7,"Custom3#"&amp;$B$8,"Custom4#"&amp;$B$9,"Entity#"&amp;$B131,"Account#"&amp;$I$15)+[2]!HsGetValue("FCC","Scenario#"&amp;$B$2,"Years#"&amp;$B$4,"Period#"&amp;$B$3,"View#"&amp;$B$10,"Consolidation#"&amp;$B$13,"Data Source#"&amp;$B$11,"Intercompany#"&amp;$B$14,"Movement#"&amp;$B$12,"Custom1#"&amp;$B$6,"Custom2#"&amp;$B$7,"Custom3#"&amp;$B$8,"Custom4#"&amp;$B$9,"Entity#"&amp;$B131,"Account#"&amp;$I$16)+[2]!HsGetValue("FCC","Scenario#"&amp;$B$2,"Years#"&amp;$B$4,"Period#"&amp;$B$3,"View#"&amp;$B$10,"Consolidation#"&amp;$B$13,"Data Source#"&amp;$B$11,"Intercompany#"&amp;$B$14,"Movement#"&amp;$B$12,"Custom1#"&amp;$B$6,"Custom2#"&amp;$B$7,"Custom3#"&amp;$B$8,"Custom4#"&amp;$B$9,"Entity#"&amp;$B131,"Account#"&amp;$I$17)),2)</f>
        <v>0</v>
      </c>
      <c r="J131" s="234">
        <f>ROUND(([2]!HsGetValue("FCC","Scenario#"&amp;$B$2,"Years#"&amp;$B$4,"Period#"&amp;$B$3,"View#"&amp;$B$10,"Consolidation#"&amp;$B$13,"Data Source#"&amp;$B$11,"Intercompany#"&amp;$B$14,"Movement#"&amp;$B$12,"Custom1#"&amp;$B$6,"Custom2#"&amp;$B$7,"Custom3#"&amp;$B$8,"Custom4#"&amp;$B$9,"Entity#"&amp;$B131,"Account#"&amp;$J$15)+[2]!HsGetValue("FCC","Scenario#"&amp;$B$2,"Years#"&amp;$B$4,"Period#"&amp;$B$3,"View#"&amp;$B$10,"Consolidation#"&amp;$B$13,"Data Source#"&amp;$B$11,"Intercompany#"&amp;$B$14,"Movement#"&amp;$B$12,"Custom1#"&amp;$B$6,"Custom2#"&amp;$B$7,"Custom3#"&amp;$B$8,"Custom4#"&amp;$B$9,"Entity#"&amp;$B131,"Account#"&amp;$J$16)),2)</f>
        <v>0</v>
      </c>
      <c r="K131" s="231">
        <f>ROUND(([2]!HsGetValue("FCC","Scenario#"&amp;$B$2,"Years#"&amp;$B$4,"Period#"&amp;$B$3,"View#"&amp;$B$10,"Consolidation#"&amp;$B$13,"Data Source#"&amp;$B$11,"Intercompany#"&amp;$B$14,"Movement#"&amp;$B$12,"Custom1#"&amp;$B$6,"Custom2#"&amp;$B$7,"Custom3#"&amp;$B$8,"Custom4#"&amp;$B$9,"Entity#"&amp;$B131,"Account#"&amp;$K$15)+[2]!HsGetValue("FCC","Scenario#"&amp;$B$2,"Years#"&amp;$B$4,"Period#"&amp;$B$3,"View#"&amp;$B$10,"Consolidation#"&amp;$B$13,"Data Source#"&amp;$B$11,"Intercompany#"&amp;$B$14,"Movement#"&amp;$B$12,"Custom1#"&amp;$B$6,"Custom2#"&amp;$B$7,"Custom3#"&amp;$B$8,"Custom4#"&amp;$B$9,"Entity#"&amp;$B131,"Account#"&amp;$K$16)+[2]!HsGetValue("FCC","Scenario#"&amp;$B$2,"Years#"&amp;$B$4,"Period#"&amp;$B$3,"View#"&amp;$B$10,"Consolidation#"&amp;$B$13,"Data Source#"&amp;$B$11,"Intercompany#"&amp;$B$14,"Movement#"&amp;$B$12,"Custom1#"&amp;$B$6,"Custom2#"&amp;$B$7,"Custom3#"&amp;$B$8,"Custom4#"&amp;$B$9,"Entity#"&amp;$B131,"Account#"&amp;$K$17)+[2]!HsGetValue("FCC","Scenario#"&amp;$B$2,"Years#"&amp;$B$4,"Period#"&amp;$B$3,"View#"&amp;$B$10,"Consolidation#"&amp;$B$13,"Data Source#"&amp;$B$11,"Intercompany#"&amp;$B$14,"Movement#"&amp;$B$12,"Custom1#"&amp;$B$6,"Custom2#"&amp;$B$7,"Custom3#"&amp;$B$8,"Custom4#"&amp;$B$9,"Entity#"&amp;$B131,"Account#"&amp;$K$18)),2)</f>
        <v>0</v>
      </c>
      <c r="L131" s="231">
        <f>ROUND(([2]!HsGetValue("FCC","Scenario#"&amp;$B$2,"Years#"&amp;$B$4,"Period#"&amp;$B$3,"View#"&amp;$B$10,"Consolidation#"&amp;$B$13,"Data Source#"&amp;$B$11,"Intercompany#"&amp;$B$14,"Movement#"&amp;$B$12,"Custom1#"&amp;$B$6,"Custom2#"&amp;$B$7,"Custom3#"&amp;$B$8,"Custom4#"&amp;$B$9,"Entity#"&amp;$B131,"Account#"&amp;$L$15)+[2]!HsGetValue("FCC","Scenario#"&amp;$B$2,"Years#"&amp;$B$4,"Period#"&amp;$B$3,"View#"&amp;$B$10,"Consolidation#"&amp;$B$13,"Data Source#"&amp;$B$11,"Intercompany#"&amp;$B$14,"Movement#"&amp;$B$12,"Custom1#"&amp;$B$6,"Custom2#"&amp;$B$7,"Custom3#"&amp;$B$8,"Custom4#"&amp;$B$9,"Entity#"&amp;$B131,"Account#"&amp;$L$16)),2)</f>
        <v>0</v>
      </c>
      <c r="M131" s="231">
        <f>ROUND(([2]!HsGetValue("FCC","Scenario#"&amp;$B$2,"Years#"&amp;$B$4,"Period#"&amp;$B$3,"View#"&amp;$B$10,"Consolidation#"&amp;$B$13,"Data Source#"&amp;$B$11,"Intercompany#"&amp;$B$14,"Movement#"&amp;$B$12,"Custom1#"&amp;$B$6,"Custom2#"&amp;$B$7,"Custom3#"&amp;$B$8,"Custom4#"&amp;$B$9,"Entity#"&amp;$B131,"Account#"&amp;$M$15)+[2]!HsGetValue("FCC","Scenario#"&amp;$B$2,"Years#"&amp;$B$4,"Period#"&amp;$B$3,"View#"&amp;$B$10,"Consolidation#"&amp;$B$13,"Data Source#"&amp;$B$11,"Intercompany#"&amp;$B$14,"Movement#"&amp;$B$12,"Custom1#"&amp;$B$6,"Custom2#"&amp;$B$7,"Custom3#"&amp;$B$8,"Custom4#"&amp;$B$9,"Entity#"&amp;$B131,"Account#"&amp;$M$16)+[2]!HsGetValue("FCC","Scenario#"&amp;$B$2,"Years#"&amp;$B$4,"Period#"&amp;$B$3,"View#"&amp;$B$10,"Consolidation#"&amp;$B$13,"Data Source#"&amp;$B$11,"Intercompany#"&amp;$B$14,"Movement#"&amp;$B$12,"Custom1#"&amp;$B$6,"Custom2#"&amp;$B$7,"Custom3#"&amp;$B$8,"Custom4#"&amp;$B$9,"Entity#"&amp;$B131,"Account#"&amp;$M$17)),2)</f>
        <v>0</v>
      </c>
      <c r="N131" s="231">
        <f>ROUND(([2]!HsGetValue("FCC","Scenario#"&amp;$B$2,"Years#"&amp;$B$4,"Period#"&amp;$B$3,"View#"&amp;$B$10,"Consolidation#"&amp;$B$13,"Data Source#"&amp;$B$11,"Intercompany#"&amp;$B$14,"Movement#"&amp;$B$12,"Custom1#"&amp;$B$6,"Custom2#"&amp;$B$7,"Custom3#"&amp;$B$8,"Custom4#"&amp;$B$9,"Entity#"&amp;$B131,"Account#"&amp;$N$15)+[2]!HsGetValue("FCC","Scenario#"&amp;$B$2,"Years#"&amp;$B$4,"Period#"&amp;$B$3,"View#"&amp;$B$10,"Consolidation#"&amp;$B$13,"Data Source#"&amp;$B$11,"Intercompany#"&amp;$B$14,"Movement#"&amp;$B$12,"Custom1#"&amp;$B$6,"Custom2#"&amp;$B$7,"Custom3#"&amp;$B$8,"Custom4#"&amp;$B$9,"Entity#"&amp;$B131,"Account#"&amp;$N$16)),2)</f>
        <v>0</v>
      </c>
      <c r="O131" s="231">
        <f>ROUND(([2]!HsGetValue("FCC","Scenario#"&amp;$B$2,"Years#"&amp;$B$4,"Period#"&amp;$B$3,"View#"&amp;$B$10,"Consolidation#"&amp;$B$13,"Data Source#"&amp;$B$11,"Intercompany#"&amp;$B$14,"Movement#"&amp;$B$12,"Custom1#"&amp;$B$6,"Custom2#"&amp;$B$7,"Custom3#"&amp;$B$8,"Custom4#"&amp;$B$9,"Entity#"&amp;$B131,"Account#"&amp;$O$15)+[2]!HsGetValue("FCC","Scenario#"&amp;$B$2,"Years#"&amp;$B$4,"Period#"&amp;$B$3,"View#"&amp;$B$10,"Consolidation#"&amp;$B$13,"Data Source#"&amp;$B$11,"Intercompany#"&amp;$B$14,"Movement#"&amp;$B$12,"Custom1#"&amp;$B$6,"Custom2#"&amp;$B$7,"Custom3#"&amp;$B$8,"Custom4#"&amp;$B$9,"Entity#"&amp;$B131,"Account#"&amp;$O$16)),2)</f>
        <v>0</v>
      </c>
      <c r="P131" s="231">
        <f>ROUND(([2]!HsGetValue("FCC","Scenario#"&amp;$B$2,"Years#"&amp;$B$4,"Period#"&amp;$B$3,"View#"&amp;$B$10,"Consolidation#"&amp;$B$13,"Data Source#"&amp;$B$11,"Intercompany#"&amp;$B$14,"Movement#"&amp;$B$12,"Custom1#"&amp;$B$6,"Custom2#"&amp;$B$7,"Custom3#"&amp;$B$8,"Custom4#"&amp;$B$9,"Entity#"&amp;$B131,"Account#"&amp;$P$15)+[2]!HsGetValue("FCC","Scenario#"&amp;$B$2,"Years#"&amp;$B$4,"Period#"&amp;$B$3,"View#"&amp;$B$10,"Consolidation#"&amp;$B$13,"Data Source#"&amp;$B$11,"Intercompany#"&amp;$B$14,"Movement#"&amp;$B$12,"Custom1#"&amp;$B$6,"Custom2#"&amp;$B$7,"Custom3#"&amp;$B$8,"Custom4#"&amp;$B$9,"Entity#"&amp;$B131,"Account#"&amp;$P$16)),2)</f>
        <v>0</v>
      </c>
      <c r="Q131" s="133">
        <f>ROUND(([2]!HsGetValue("FCC","Scenario#"&amp;$B$2,"Years#"&amp;$B$4,"Period#"&amp;$B$3,"View#"&amp;$B$10,"Consolidation#"&amp;$B$13,"Data Source#"&amp;$B$11,"Intercompany#"&amp;$B$14,"Movement#"&amp;$B$12,"Custom1#"&amp;$B$6,"Custom2#"&amp;$B$7,"Custom3#"&amp;$B$8,"Custom4#"&amp;$B$9,"Entity#"&amp;$B131,"Account#"&amp;$Q$15)),2)</f>
        <v>0</v>
      </c>
      <c r="R131" s="231">
        <f>ROUND(([2]!HsGetValue("FCC","Scenario#"&amp;$B$2,"Years#"&amp;$B$4,"Period#"&amp;$B$3,"View#"&amp;$B$10,"Consolidation#"&amp;$B$13,"Data Source#"&amp;$B$11,"Intercompany#"&amp;$B$14,"Movement#"&amp;$B$12,"Custom1#"&amp;$B$6,"Custom2#"&amp;$B$7,"Custom3#"&amp;$B$8,"Custom4#"&amp;$B$9,"Entity#"&amp;$B131,"Account#"&amp;$R$15)),2)</f>
        <v>0</v>
      </c>
      <c r="S131" s="231">
        <f>ROUND(([2]!HsGetValue("FCC","Scenario#"&amp;$B$2,"Years#"&amp;$B$4,"Period#"&amp;$B$3,"View#"&amp;$B$10,"Consolidation#"&amp;$B$13,"Data Source#"&amp;$B$11,"Intercompany#"&amp;$B$14,"Movement#"&amp;$B$12,"Custom1#"&amp;$B$6,"Custom2#"&amp;$B$7,"Custom3#"&amp;$B$8,"Custom4#"&amp;$B$9,"Entity#"&amp;$B131,"Account#"&amp;$S$15)),2)</f>
        <v>52139070</v>
      </c>
      <c r="T131" s="231"/>
      <c r="U131" s="133">
        <f>ROUND(([2]!HsGetValue("FCC","Scenario#"&amp;$B$2,"Years#"&amp;$B$4,"Period#"&amp;$B$3,"View#"&amp;$B$10,"Consolidation#"&amp;$B$13,"Data Source#"&amp;$B$11,"Intercompany#"&amp;$B$14,"Movement#"&amp;$B$12,"Custom1#"&amp;$B$6,"Custom2#"&amp;$B$7,"Custom3#"&amp;$B$8,"Custom4#"&amp;$B$9,"Entity#"&amp;$B131,"Account#"&amp;$U$15)),2)</f>
        <v>0</v>
      </c>
      <c r="V131" s="231">
        <f>ROUND(([2]!HsGetValue("FCC","Scenario#"&amp;$B$2,"Years#"&amp;$B$4,"Period#"&amp;$B$3,"View#"&amp;$B$10,"Consolidation#"&amp;$B$13,"Data Source#"&amp;$B$11,"Intercompany#"&amp;$B$14,"Movement#"&amp;$B$12,"Custom1#"&amp;$B$6,"Custom2#"&amp;$B$7,"Custom3#"&amp;$B$8,"Custom4#"&amp;$B$9,"Entity#"&amp;$B131,"Account#"&amp;$V$15)),2)</f>
        <v>0</v>
      </c>
      <c r="W131" s="231">
        <f>ROUND(([2]!HsGetValue("FCC","Scenario#"&amp;$B$2,"Years#"&amp;$B$4,"Period#"&amp;$B$3,"View#"&amp;$B$10,"Consolidation#"&amp;$B$13,"Data Source#"&amp;$B$11,"Intercompany#"&amp;$B$14,"Movement#"&amp;$B$12,"Custom1#"&amp;$B$6,"Custom2#"&amp;$B$7,"Custom3#"&amp;$B$8,"Custom4#"&amp;$B$9,"Entity#"&amp;$B131,"Account#"&amp;$W$15)+[2]!HsGetValue("FCC","Scenario#"&amp;$B$2,"Years#"&amp;$B$4,"Period#"&amp;$B$3,"View#"&amp;$B$10,"Consolidation#"&amp;$B$13,"Data Source#"&amp;$B$11,"Intercompany#"&amp;$B$14,"Movement#"&amp;$B$12,"Custom1#"&amp;$B$6,"Custom2#"&amp;$B$7,"Custom3#"&amp;$B$8,"Custom4#"&amp;$B$9,"Entity#"&amp;$B131,"Account#"&amp;$W$16)),2)</f>
        <v>0</v>
      </c>
    </row>
    <row r="132" spans="1:23" ht="15" customHeight="1">
      <c r="A132" s="39"/>
      <c r="B132" s="35" t="s">
        <v>179</v>
      </c>
      <c r="C132" s="35" t="s">
        <v>179</v>
      </c>
      <c r="D132" s="36" t="s">
        <v>167</v>
      </c>
      <c r="E132" s="37" t="s">
        <v>430</v>
      </c>
      <c r="F132" s="38">
        <f t="shared" ref="F132:W132" si="3">SUM(F81:F131)</f>
        <v>5475556259.8600006</v>
      </c>
      <c r="G132" s="38">
        <f t="shared" si="3"/>
        <v>38842521.730000012</v>
      </c>
      <c r="H132" s="38">
        <f t="shared" si="3"/>
        <v>38842521.730000012</v>
      </c>
      <c r="I132" s="38">
        <f t="shared" si="3"/>
        <v>3040981556</v>
      </c>
      <c r="J132" s="38">
        <f t="shared" si="3"/>
        <v>1592885000</v>
      </c>
      <c r="K132" s="38">
        <f t="shared" si="3"/>
        <v>85868903.040000007</v>
      </c>
      <c r="L132" s="38">
        <f t="shared" si="3"/>
        <v>293255078.56999999</v>
      </c>
      <c r="M132" s="255">
        <f t="shared" si="3"/>
        <v>178629879</v>
      </c>
      <c r="N132" s="38">
        <f t="shared" si="3"/>
        <v>173080000</v>
      </c>
      <c r="O132" s="38">
        <f t="shared" si="3"/>
        <v>0</v>
      </c>
      <c r="P132" s="38">
        <f t="shared" si="3"/>
        <v>0</v>
      </c>
      <c r="Q132" s="38">
        <f t="shared" si="3"/>
        <v>0</v>
      </c>
      <c r="R132" s="38">
        <f t="shared" si="3"/>
        <v>-1814898</v>
      </c>
      <c r="S132" s="38">
        <f t="shared" si="3"/>
        <v>144231963</v>
      </c>
      <c r="T132" s="38">
        <f t="shared" si="3"/>
        <v>0</v>
      </c>
      <c r="U132" s="38">
        <f t="shared" si="3"/>
        <v>0</v>
      </c>
      <c r="V132" s="38">
        <f t="shared" si="3"/>
        <v>43944946</v>
      </c>
      <c r="W132" s="38">
        <f t="shared" si="3"/>
        <v>29883273.52</v>
      </c>
    </row>
    <row r="133" spans="1:23" ht="15" customHeight="1">
      <c r="A133" s="39"/>
      <c r="B133" s="35"/>
      <c r="C133" s="35"/>
      <c r="D133" s="36"/>
      <c r="E133" s="37" t="s">
        <v>489</v>
      </c>
      <c r="F133" s="38">
        <v>5475556000</v>
      </c>
      <c r="G133" s="38"/>
      <c r="H133" s="38">
        <f>30235373.98+8607147.75</f>
        <v>38842521.730000004</v>
      </c>
      <c r="I133" s="38"/>
      <c r="J133" s="38"/>
      <c r="K133" s="38"/>
      <c r="L133" s="38"/>
      <c r="M133" s="38"/>
      <c r="N133" s="38"/>
      <c r="O133" s="38"/>
      <c r="P133" s="38"/>
      <c r="Q133" s="38"/>
      <c r="R133" s="38"/>
      <c r="S133" s="38"/>
      <c r="T133" s="38"/>
      <c r="U133" s="38"/>
      <c r="V133" s="38"/>
      <c r="W133" s="38"/>
    </row>
    <row r="134" spans="1:23" ht="15" customHeight="1">
      <c r="A134" s="39"/>
      <c r="B134" s="35"/>
      <c r="C134" s="35"/>
      <c r="D134" s="36"/>
      <c r="E134" s="37"/>
      <c r="F134" s="141">
        <v>0</v>
      </c>
      <c r="G134" s="38"/>
      <c r="H134" s="38"/>
      <c r="I134" s="38"/>
      <c r="J134" s="38"/>
      <c r="K134" s="38"/>
      <c r="L134" s="38"/>
      <c r="M134" s="38"/>
      <c r="N134" s="38"/>
      <c r="O134" s="38"/>
      <c r="P134" s="38"/>
      <c r="Q134" s="38"/>
      <c r="R134" s="38"/>
      <c r="S134" s="38"/>
      <c r="T134" s="38"/>
      <c r="U134" s="38"/>
      <c r="V134" s="38"/>
      <c r="W134" s="38"/>
    </row>
    <row r="135" spans="1:23" ht="15" customHeight="1">
      <c r="A135" s="39"/>
      <c r="B135" s="35"/>
      <c r="C135" s="35"/>
      <c r="D135" s="36"/>
      <c r="E135" s="238" t="s">
        <v>397</v>
      </c>
      <c r="F135" s="239">
        <f>+F132-F133</f>
        <v>259.86000061035156</v>
      </c>
      <c r="G135" s="38"/>
      <c r="H135" s="237">
        <f>+H132-H133</f>
        <v>0</v>
      </c>
      <c r="I135" s="38"/>
      <c r="J135" s="38"/>
      <c r="K135" s="38"/>
      <c r="L135" s="38"/>
      <c r="M135" s="38"/>
      <c r="N135" s="38"/>
      <c r="O135" s="38"/>
      <c r="P135" s="38"/>
      <c r="Q135" s="38"/>
      <c r="R135" s="38"/>
      <c r="S135" s="38"/>
      <c r="T135" s="38"/>
      <c r="U135" s="38"/>
      <c r="V135" s="38"/>
      <c r="W135" s="38"/>
    </row>
    <row r="136" spans="1:23" ht="15" customHeight="1">
      <c r="A136" s="39"/>
      <c r="B136" s="35"/>
      <c r="C136" s="35"/>
      <c r="D136" s="36"/>
      <c r="E136" s="37"/>
      <c r="F136" s="141"/>
      <c r="G136" s="38"/>
      <c r="H136" s="38"/>
      <c r="I136" s="38"/>
      <c r="J136" s="38"/>
      <c r="K136" s="38"/>
      <c r="L136" s="38"/>
      <c r="M136" s="38"/>
      <c r="N136" s="38"/>
      <c r="O136" s="38"/>
      <c r="P136" s="38"/>
      <c r="Q136" s="38"/>
      <c r="R136" s="38"/>
      <c r="S136" s="38"/>
      <c r="T136" s="38"/>
      <c r="U136" s="38"/>
      <c r="V136" s="38"/>
      <c r="W136" s="38"/>
    </row>
    <row r="137" spans="1:23" s="41" customFormat="1" ht="15" customHeight="1">
      <c r="A137" s="41" t="s">
        <v>420</v>
      </c>
      <c r="B137" s="41" t="s">
        <v>738</v>
      </c>
      <c r="C137" s="41">
        <v>41500</v>
      </c>
      <c r="D137" s="41" t="s">
        <v>180</v>
      </c>
      <c r="E137" s="41" t="s">
        <v>202</v>
      </c>
      <c r="F137" s="229">
        <f t="shared" ref="F137:F143" si="4">SUM(H137:W137)-S137</f>
        <v>37475106.889999986</v>
      </c>
      <c r="G137" s="231">
        <f>ROUND(([2]!HsGetValue("FCC","Scenario#"&amp;$B$2,"Years#"&amp;$B$4,"Period#"&amp;$B$3,"View#"&amp;$B$10,"Consolidation#"&amp;$B$13,"Data Source#"&amp;B$11,"Intercompany#"&amp;$B$14,"Movement#"&amp;$B$12,"Custom1#"&amp;$B$6,"Custom2#"&amp;$B$7,"Custom3#"&amp;$B$8,"Custom4#"&amp;$B$9,"Entity#"&amp;$B137,"Account#"&amp;$G$15)+[2]!HsGetValue("FCC","Scenario#"&amp;$B$2,"Years#"&amp;$B$4,"Period#"&amp;$B$3,"View#"&amp;$B$10,"Consolidation#"&amp;$B$13,"Data Source#"&amp;B$11,"Intercompany#"&amp;$B$14,"Movement#"&amp;$B$12,"Custom1#"&amp;$B$6,"Custom2#"&amp;$B$7,"Custom3#"&amp;$B$8,"Custom4#"&amp;$B$9,"Entity#"&amp;$B137,"Account#"&amp;$G$16)),2)</f>
        <v>36577332.469999999</v>
      </c>
      <c r="H137" s="231">
        <f>ROUND(([2]!HsGetValue("FCC","Scenario#"&amp;$B$2,"Years#"&amp;$B$4,"Period#"&amp;$B$3,"View#"&amp;$B$10,"Consolidation#"&amp;$B$13,"Data Source#"&amp;$B$11,"Intercompany#"&amp;$B$14,"Movement#"&amp;$B$12,"Custom1#"&amp;$B$6,"Custom2#"&amp;$B$7,"Custom3#"&amp;$B$8,"Custom4#"&amp;$B$9,"Entity#"&amp;$B137,"Account#"&amp;$H$15)+[2]!HsGetValue("FCC","Scenario#"&amp;$B$2,"Years#"&amp;$B$4,"Period#"&amp;$B$3,"View#"&amp;$B$10,"Consolidation#"&amp;$B$13,"Data Source#"&amp;$B$11,"Intercompany#"&amp;$B$14,"Movement#"&amp;$B$12,"Custom1#"&amp;$B$6,"Custom2#"&amp;$B$7,"Custom3#"&amp;$B$8,"Custom4#"&amp;$B$9,"Entity#"&amp;$B137,"Account#"&amp;$H$16)),2)</f>
        <v>36577332.469999999</v>
      </c>
      <c r="I137" s="231">
        <f>ROUND(([2]!HsGetValue("FCC","Scenario#"&amp;$B$2,"Years#"&amp;$B$4,"Period#"&amp;$B$3,"View#"&amp;$B$10,"Consolidation#"&amp;$B$13,"Data Source#"&amp;$B$11,"Intercompany#"&amp;$B$14,"Movement#"&amp;$B$12,"Custom1#"&amp;$B$6,"Custom2#"&amp;$B$7,"Custom3#"&amp;$B$8,"Custom4#"&amp;$B$9,"Entity#"&amp;$B137,"Account#"&amp;$I$15)+[2]!HsGetValue("FCC","Scenario#"&amp;$B$2,"Years#"&amp;$B$4,"Period#"&amp;$B$3,"View#"&amp;$B$10,"Consolidation#"&amp;$B$13,"Data Source#"&amp;$B$11,"Intercompany#"&amp;$B$14,"Movement#"&amp;$B$12,"Custom1#"&amp;$B$6,"Custom2#"&amp;$B$7,"Custom3#"&amp;$B$8,"Custom4#"&amp;$B$9,"Entity#"&amp;$B137,"Account#"&amp;$I$16)+[2]!HsGetValue("FCC","Scenario#"&amp;$B$2,"Years#"&amp;$B$4,"Period#"&amp;$B$3,"View#"&amp;$B$10,"Consolidation#"&amp;$B$13,"Data Source#"&amp;$B$11,"Intercompany#"&amp;$B$14,"Movement#"&amp;$B$12,"Custom1#"&amp;$B$6,"Custom2#"&amp;$B$7,"Custom3#"&amp;$B$8,"Custom4#"&amp;$B$9,"Entity#"&amp;$B137,"Account#"&amp;$I$17)),2)</f>
        <v>0</v>
      </c>
      <c r="J137" s="234">
        <f>ROUND(([2]!HsGetValue("FCC","Scenario#"&amp;$B$2,"Years#"&amp;$B$4,"Period#"&amp;$B$3,"View#"&amp;$B$10,"Consolidation#"&amp;$B$13,"Data Source#"&amp;$B$11,"Intercompany#"&amp;$B$14,"Movement#"&amp;$B$12,"Custom1#"&amp;$B$6,"Custom2#"&amp;$B$7,"Custom3#"&amp;$B$8,"Custom4#"&amp;$B$9,"Entity#"&amp;$B137,"Account#"&amp;$J$15)+[2]!HsGetValue("FCC","Scenario#"&amp;$B$2,"Years#"&amp;$B$4,"Period#"&amp;$B$3,"View#"&amp;$B$10,"Consolidation#"&amp;$B$13,"Data Source#"&amp;$B$11,"Intercompany#"&amp;$B$14,"Movement#"&amp;$B$12,"Custom1#"&amp;$B$6,"Custom2#"&amp;$B$7,"Custom3#"&amp;$B$8,"Custom4#"&amp;$B$9,"Entity#"&amp;$B137,"Account#"&amp;$J$16)),2)</f>
        <v>0</v>
      </c>
      <c r="K137" s="231">
        <f>ROUND(([2]!HsGetValue("FCC","Scenario#"&amp;$B$2,"Years#"&amp;$B$4,"Period#"&amp;$B$3,"View#"&amp;$B$10,"Consolidation#"&amp;$B$13,"Data Source#"&amp;$B$11,"Intercompany#"&amp;$B$14,"Movement#"&amp;$B$12,"Custom1#"&amp;$B$6,"Custom2#"&amp;$B$7,"Custom3#"&amp;$B$8,"Custom4#"&amp;$B$9,"Entity#"&amp;$B137,"Account#"&amp;$K$15)+[2]!HsGetValue("FCC","Scenario#"&amp;$B$2,"Years#"&amp;$B$4,"Period#"&amp;$B$3,"View#"&amp;$B$10,"Consolidation#"&amp;$B$13,"Data Source#"&amp;$B$11,"Intercompany#"&amp;$B$14,"Movement#"&amp;$B$12,"Custom1#"&amp;$B$6,"Custom2#"&amp;$B$7,"Custom3#"&amp;$B$8,"Custom4#"&amp;$B$9,"Entity#"&amp;$B137,"Account#"&amp;$K$16)+[2]!HsGetValue("FCC","Scenario#"&amp;$B$2,"Years#"&amp;$B$4,"Period#"&amp;$B$3,"View#"&amp;$B$10,"Consolidation#"&amp;$B$13,"Data Source#"&amp;$B$11,"Intercompany#"&amp;$B$14,"Movement#"&amp;$B$12,"Custom1#"&amp;$B$6,"Custom2#"&amp;$B$7,"Custom3#"&amp;$B$8,"Custom4#"&amp;$B$9,"Entity#"&amp;$B137,"Account#"&amp;$K$17)+[2]!HsGetValue("FCC","Scenario#"&amp;$B$2,"Years#"&amp;$B$4,"Period#"&amp;$B$3,"View#"&amp;$B$10,"Consolidation#"&amp;$B$13,"Data Source#"&amp;$B$11,"Intercompany#"&amp;$B$14,"Movement#"&amp;$B$12,"Custom1#"&amp;$B$6,"Custom2#"&amp;$B$7,"Custom3#"&amp;$B$8,"Custom4#"&amp;$B$9,"Entity#"&amp;$B137,"Account#"&amp;$K$18)),2)</f>
        <v>897774.42</v>
      </c>
      <c r="L137" s="231">
        <f>ROUND(([2]!HsGetValue("FCC","Scenario#"&amp;$B$2,"Years#"&amp;$B$4,"Period#"&amp;$B$3,"View#"&amp;$B$10,"Consolidation#"&amp;$B$13,"Data Source#"&amp;$B$11,"Intercompany#"&amp;$B$14,"Movement#"&amp;$B$12,"Custom1#"&amp;$B$6,"Custom2#"&amp;$B$7,"Custom3#"&amp;$B$8,"Custom4#"&amp;$B$9,"Entity#"&amp;$B137,"Account#"&amp;$L$15)+[2]!HsGetValue("FCC","Scenario#"&amp;$B$2,"Years#"&amp;$B$4,"Period#"&amp;$B$3,"View#"&amp;$B$10,"Consolidation#"&amp;$B$13,"Data Source#"&amp;$B$11,"Intercompany#"&amp;$B$14,"Movement#"&amp;$B$12,"Custom1#"&amp;$B$6,"Custom2#"&amp;$B$7,"Custom3#"&amp;$B$8,"Custom4#"&amp;$B$9,"Entity#"&amp;$B137,"Account#"&amp;$L$16)),2)</f>
        <v>0</v>
      </c>
      <c r="M137" s="231">
        <f>ROUND(([2]!HsGetValue("FCC","Scenario#"&amp;$B$2,"Years#"&amp;$B$4,"Period#"&amp;$B$3,"View#"&amp;$B$10,"Consolidation#"&amp;$B$13,"Data Source#"&amp;$B$11,"Intercompany#"&amp;$B$14,"Movement#"&amp;$B$12,"Custom1#"&amp;$B$6,"Custom2#"&amp;$B$7,"Custom3#"&amp;$B$8,"Custom4#"&amp;$B$9,"Entity#"&amp;$B137,"Account#"&amp;$M$15)+[2]!HsGetValue("FCC","Scenario#"&amp;$B$2,"Years#"&amp;$B$4,"Period#"&amp;$B$3,"View#"&amp;$B$10,"Consolidation#"&amp;$B$13,"Data Source#"&amp;$B$11,"Intercompany#"&amp;$B$14,"Movement#"&amp;$B$12,"Custom1#"&amp;$B$6,"Custom2#"&amp;$B$7,"Custom3#"&amp;$B$8,"Custom4#"&amp;$B$9,"Entity#"&amp;$B137,"Account#"&amp;$M$16)+[2]!HsGetValue("FCC","Scenario#"&amp;$B$2,"Years#"&amp;$B$4,"Period#"&amp;$B$3,"View#"&amp;$B$10,"Consolidation#"&amp;$B$13,"Data Source#"&amp;$B$11,"Intercompany#"&amp;$B$14,"Movement#"&amp;$B$12,"Custom1#"&amp;$B$6,"Custom2#"&amp;$B$7,"Custom3#"&amp;$B$8,"Custom4#"&amp;$B$9,"Entity#"&amp;$B137,"Account#"&amp;$M$17)),2)</f>
        <v>0</v>
      </c>
      <c r="N137" s="231">
        <f>ROUND(([2]!HsGetValue("FCC","Scenario#"&amp;$B$2,"Years#"&amp;$B$4,"Period#"&amp;$B$3,"View#"&amp;$B$10,"Consolidation#"&amp;$B$13,"Data Source#"&amp;$B$11,"Intercompany#"&amp;$B$14,"Movement#"&amp;$B$12,"Custom1#"&amp;$B$6,"Custom2#"&amp;$B$7,"Custom3#"&amp;$B$8,"Custom4#"&amp;$B$9,"Entity#"&amp;$B137,"Account#"&amp;$N$15)+[2]!HsGetValue("FCC","Scenario#"&amp;$B$2,"Years#"&amp;$B$4,"Period#"&amp;$B$3,"View#"&amp;$B$10,"Consolidation#"&amp;$B$13,"Data Source#"&amp;$B$11,"Intercompany#"&amp;$B$14,"Movement#"&amp;$B$12,"Custom1#"&amp;$B$6,"Custom2#"&amp;$B$7,"Custom3#"&amp;$B$8,"Custom4#"&amp;$B$9,"Entity#"&amp;$B137,"Account#"&amp;$N$16)),2)</f>
        <v>0</v>
      </c>
      <c r="O137" s="231">
        <f>ROUND(([2]!HsGetValue("FCC","Scenario#"&amp;$B$2,"Years#"&amp;$B$4,"Period#"&amp;$B$3,"View#"&amp;$B$10,"Consolidation#"&amp;$B$13,"Data Source#"&amp;$B$11,"Intercompany#"&amp;$B$14,"Movement#"&amp;$B$12,"Custom1#"&amp;$B$6,"Custom2#"&amp;$B$7,"Custom3#"&amp;$B$8,"Custom4#"&amp;$B$9,"Entity#"&amp;$B137,"Account#"&amp;$O$15)+[2]!HsGetValue("FCC","Scenario#"&amp;$B$2,"Years#"&amp;$B$4,"Period#"&amp;$B$3,"View#"&amp;$B$10,"Consolidation#"&amp;$B$13,"Data Source#"&amp;$B$11,"Intercompany#"&amp;$B$14,"Movement#"&amp;$B$12,"Custom1#"&amp;$B$6,"Custom2#"&amp;$B$7,"Custom3#"&amp;$B$8,"Custom4#"&amp;$B$9,"Entity#"&amp;$B137,"Account#"&amp;$O$16)),2)</f>
        <v>0</v>
      </c>
      <c r="P137" s="231">
        <f>ROUND(([2]!HsGetValue("FCC","Scenario#"&amp;$B$2,"Years#"&amp;$B$4,"Period#"&amp;$B$3,"View#"&amp;$B$10,"Consolidation#"&amp;$B$13,"Data Source#"&amp;$B$11,"Intercompany#"&amp;$B$14,"Movement#"&amp;$B$12,"Custom1#"&amp;$B$6,"Custom2#"&amp;$B$7,"Custom3#"&amp;$B$8,"Custom4#"&amp;$B$9,"Entity#"&amp;$B137,"Account#"&amp;$P$15)+[2]!HsGetValue("FCC","Scenario#"&amp;$B$2,"Years#"&amp;$B$4,"Period#"&amp;$B$3,"View#"&amp;$B$10,"Consolidation#"&amp;$B$13,"Data Source#"&amp;$B$11,"Intercompany#"&amp;$B$14,"Movement#"&amp;$B$12,"Custom1#"&amp;$B$6,"Custom2#"&amp;$B$7,"Custom3#"&amp;$B$8,"Custom4#"&amp;$B$9,"Entity#"&amp;$B137,"Account#"&amp;$P$16)),2)</f>
        <v>0</v>
      </c>
      <c r="Q137" s="231">
        <f>ROUND(([2]!HsGetValue("FCC","Scenario#"&amp;$B$2,"Years#"&amp;$B$4,"Period#"&amp;$B$3,"View#"&amp;$B$10,"Consolidation#"&amp;$B$13,"Data Source#"&amp;$B$11,"Intercompany#"&amp;$B$14,"Movement#"&amp;$B$12,"Custom1#"&amp;$B$6,"Custom2#"&amp;$B$7,"Custom3#"&amp;$B$8,"Custom4#"&amp;$B$9,"Entity#"&amp;$B137,"Account#"&amp;$Q$15)),2)</f>
        <v>0</v>
      </c>
      <c r="R137" s="231">
        <f>ROUND(([2]!HsGetValue("FCC","Scenario#"&amp;$B$2,"Years#"&amp;$B$4,"Period#"&amp;$B$3,"View#"&amp;$B$10,"Consolidation#"&amp;$B$13,"Data Source#"&amp;$B$11,"Intercompany#"&amp;$B$14,"Movement#"&amp;$B$12,"Custom1#"&amp;$B$6,"Custom2#"&amp;$B$7,"Custom3#"&amp;$B$8,"Custom4#"&amp;$B$9,"Entity#"&amp;$B137,"Account#"&amp;$R$15)),2)</f>
        <v>0</v>
      </c>
      <c r="S137" s="231">
        <f>ROUND(([2]!HsGetValue("FCC","Scenario#"&amp;$B$2,"Years#"&amp;$B$4,"Period#"&amp;$B$3,"View#"&amp;$B$10,"Consolidation#"&amp;$B$13,"Data Source#"&amp;$B$11,"Intercompany#"&amp;$B$14,"Movement#"&amp;$B$12,"Custom1#"&amp;$B$6,"Custom2#"&amp;$B$7,"Custom3#"&amp;$B$8,"Custom4#"&amp;$B$9,"Entity#"&amp;$B137,"Account#"&amp;$S$15)),2)</f>
        <v>130663095</v>
      </c>
      <c r="T137" s="231"/>
      <c r="U137" s="231">
        <f>ROUND(([2]!HsGetValue("FCC","Scenario#"&amp;$B$2,"Years#"&amp;$B$4,"Period#"&amp;$B$3,"View#"&amp;$B$10,"Consolidation#"&amp;$B$13,"Data Source#"&amp;$B$11,"Intercompany#"&amp;$B$14,"Movement#"&amp;$B$12,"Custom1#"&amp;$B$6,"Custom2#"&amp;$B$7,"Custom3#"&amp;$B$8,"Custom4#"&amp;$B$9,"Entity#"&amp;$B137,"Account#"&amp;$U$15)),2)</f>
        <v>0</v>
      </c>
      <c r="V137" s="231">
        <f>ROUND(([2]!HsGetValue("FCC","Scenario#"&amp;$B$2,"Years#"&amp;$B$4,"Period#"&amp;$B$3,"View#"&amp;$B$10,"Consolidation#"&amp;$B$13,"Data Source#"&amp;$B$11,"Intercompany#"&amp;$B$14,"Movement#"&amp;$B$12,"Custom1#"&amp;$B$6,"Custom2#"&amp;$B$7,"Custom3#"&amp;$B$8,"Custom4#"&amp;$B$9,"Entity#"&amp;$B137,"Account#"&amp;$V$15)),2)</f>
        <v>0</v>
      </c>
      <c r="W137" s="231">
        <f>ROUND(([2]!HsGetValue("FCC","Scenario#"&amp;$B$2,"Years#"&amp;$B$4,"Period#"&amp;$B$3,"View#"&amp;$B$10,"Consolidation#"&amp;$B$13,"Data Source#"&amp;$B$11,"Intercompany#"&amp;$B$14,"Movement#"&amp;$B$12,"Custom1#"&amp;$B$6,"Custom2#"&amp;$B$7,"Custom3#"&amp;$B$8,"Custom4#"&amp;$B$9,"Entity#"&amp;$B137,"Account#"&amp;$W$15)+[2]!HsGetValue("FCC","Scenario#"&amp;$B$2,"Years#"&amp;$B$4,"Period#"&amp;$B$3,"View#"&amp;$B$10,"Consolidation#"&amp;$B$13,"Data Source#"&amp;$B$11,"Intercompany#"&amp;$B$14,"Movement#"&amp;$B$12,"Custom1#"&amp;$B$6,"Custom2#"&amp;$B$7,"Custom3#"&amp;$B$8,"Custom4#"&amp;$B$9,"Entity#"&amp;$B137,"Account#"&amp;$W$16)),2)</f>
        <v>0</v>
      </c>
    </row>
    <row r="138" spans="1:23" s="41" customFormat="1" ht="15" customHeight="1">
      <c r="A138" s="235" t="s">
        <v>420</v>
      </c>
      <c r="B138" s="236" t="s">
        <v>441</v>
      </c>
      <c r="C138" s="236" t="s">
        <v>441</v>
      </c>
      <c r="D138" s="236" t="s">
        <v>180</v>
      </c>
      <c r="E138" s="235" t="s">
        <v>440</v>
      </c>
      <c r="F138" s="229">
        <f t="shared" si="4"/>
        <v>0</v>
      </c>
      <c r="G138" s="231">
        <f>ROUND(([2]!HsGetValue("FCC","Scenario#"&amp;$B$2,"Years#"&amp;$B$4,"Period#"&amp;$B$3,"View#"&amp;$B$10,"Consolidation#"&amp;$B$13,"Data Source#"&amp;B$11,"Intercompany#"&amp;$B$14,"Movement#"&amp;$B$12,"Custom1#"&amp;$B$6,"Custom2#"&amp;$B$7,"Custom3#"&amp;$B$8,"Custom4#"&amp;$B$9,"Entity#"&amp;$B138,"Account#"&amp;$G$15)+[2]!HsGetValue("FCC","Scenario#"&amp;$B$2,"Years#"&amp;$B$4,"Period#"&amp;$B$3,"View#"&amp;$B$10,"Consolidation#"&amp;$B$13,"Data Source#"&amp;B$11,"Intercompany#"&amp;$B$14,"Movement#"&amp;$B$12,"Custom1#"&amp;$B$6,"Custom2#"&amp;$B$7,"Custom3#"&amp;$B$8,"Custom4#"&amp;$B$9,"Entity#"&amp;$B138,"Account#"&amp;$G$16)),2)</f>
        <v>0</v>
      </c>
      <c r="H138" s="231">
        <f>ROUND(([2]!HsGetValue("FCC","Scenario#"&amp;$B$2,"Years#"&amp;$B$4,"Period#"&amp;$B$3,"View#"&amp;$B$10,"Consolidation#"&amp;$B$13,"Data Source#"&amp;$B$11,"Intercompany#"&amp;$B$14,"Movement#"&amp;$B$12,"Custom1#"&amp;$B$6,"Custom2#"&amp;$B$7,"Custom3#"&amp;$B$8,"Custom4#"&amp;$B$9,"Entity#"&amp;$B138,"Account#"&amp;$H$15)+[2]!HsGetValue("FCC","Scenario#"&amp;$B$2,"Years#"&amp;$B$4,"Period#"&amp;$B$3,"View#"&amp;$B$10,"Consolidation#"&amp;$B$13,"Data Source#"&amp;$B$11,"Intercompany#"&amp;$B$14,"Movement#"&amp;$B$12,"Custom1#"&amp;$B$6,"Custom2#"&amp;$B$7,"Custom3#"&amp;$B$8,"Custom4#"&amp;$B$9,"Entity#"&amp;$B138,"Account#"&amp;$H$16)),2)</f>
        <v>0</v>
      </c>
      <c r="I138" s="231">
        <f>ROUND(([2]!HsGetValue("FCC","Scenario#"&amp;$B$2,"Years#"&amp;$B$4,"Period#"&amp;$B$3,"View#"&amp;$B$10,"Consolidation#"&amp;$B$13,"Data Source#"&amp;$B$11,"Intercompany#"&amp;$B$14,"Movement#"&amp;$B$12,"Custom1#"&amp;$B$6,"Custom2#"&amp;$B$7,"Custom3#"&amp;$B$8,"Custom4#"&amp;$B$9,"Entity#"&amp;$B138,"Account#"&amp;$I$15)+[2]!HsGetValue("FCC","Scenario#"&amp;$B$2,"Years#"&amp;$B$4,"Period#"&amp;$B$3,"View#"&amp;$B$10,"Consolidation#"&amp;$B$13,"Data Source#"&amp;$B$11,"Intercompany#"&amp;$B$14,"Movement#"&amp;$B$12,"Custom1#"&amp;$B$6,"Custom2#"&amp;$B$7,"Custom3#"&amp;$B$8,"Custom4#"&amp;$B$9,"Entity#"&amp;$B138,"Account#"&amp;$I$16)+[2]!HsGetValue("FCC","Scenario#"&amp;$B$2,"Years#"&amp;$B$4,"Period#"&amp;$B$3,"View#"&amp;$B$10,"Consolidation#"&amp;$B$13,"Data Source#"&amp;$B$11,"Intercompany#"&amp;$B$14,"Movement#"&amp;$B$12,"Custom1#"&amp;$B$6,"Custom2#"&amp;$B$7,"Custom3#"&amp;$B$8,"Custom4#"&amp;$B$9,"Entity#"&amp;$B138,"Account#"&amp;$I$17)),2)</f>
        <v>0</v>
      </c>
      <c r="J138" s="234">
        <f>ROUND(([2]!HsGetValue("FCC","Scenario#"&amp;$B$2,"Years#"&amp;$B$4,"Period#"&amp;$B$3,"View#"&amp;$B$10,"Consolidation#"&amp;$B$13,"Data Source#"&amp;$B$11,"Intercompany#"&amp;$B$14,"Movement#"&amp;$B$12,"Custom1#"&amp;$B$6,"Custom2#"&amp;$B$7,"Custom3#"&amp;$B$8,"Custom4#"&amp;$B$9,"Entity#"&amp;$B138,"Account#"&amp;$J$15)+[2]!HsGetValue("FCC","Scenario#"&amp;$B$2,"Years#"&amp;$B$4,"Period#"&amp;$B$3,"View#"&amp;$B$10,"Consolidation#"&amp;$B$13,"Data Source#"&amp;$B$11,"Intercompany#"&amp;$B$14,"Movement#"&amp;$B$12,"Custom1#"&amp;$B$6,"Custom2#"&amp;$B$7,"Custom3#"&amp;$B$8,"Custom4#"&amp;$B$9,"Entity#"&amp;$B138,"Account#"&amp;$J$16)),2)</f>
        <v>0</v>
      </c>
      <c r="K138" s="231">
        <f>ROUND(([2]!HsGetValue("FCC","Scenario#"&amp;$B$2,"Years#"&amp;$B$4,"Period#"&amp;$B$3,"View#"&amp;$B$10,"Consolidation#"&amp;$B$13,"Data Source#"&amp;$B$11,"Intercompany#"&amp;$B$14,"Movement#"&amp;$B$12,"Custom1#"&amp;$B$6,"Custom2#"&amp;$B$7,"Custom3#"&amp;$B$8,"Custom4#"&amp;$B$9,"Entity#"&amp;$B138,"Account#"&amp;$K$15)+[2]!HsGetValue("FCC","Scenario#"&amp;$B$2,"Years#"&amp;$B$4,"Period#"&amp;$B$3,"View#"&amp;$B$10,"Consolidation#"&amp;$B$13,"Data Source#"&amp;$B$11,"Intercompany#"&amp;$B$14,"Movement#"&amp;$B$12,"Custom1#"&amp;$B$6,"Custom2#"&amp;$B$7,"Custom3#"&amp;$B$8,"Custom4#"&amp;$B$9,"Entity#"&amp;$B138,"Account#"&amp;$K$16)+[2]!HsGetValue("FCC","Scenario#"&amp;$B$2,"Years#"&amp;$B$4,"Period#"&amp;$B$3,"View#"&amp;$B$10,"Consolidation#"&amp;$B$13,"Data Source#"&amp;$B$11,"Intercompany#"&amp;$B$14,"Movement#"&amp;$B$12,"Custom1#"&amp;$B$6,"Custom2#"&amp;$B$7,"Custom3#"&amp;$B$8,"Custom4#"&amp;$B$9,"Entity#"&amp;$B138,"Account#"&amp;$K$17)+[2]!HsGetValue("FCC","Scenario#"&amp;$B$2,"Years#"&amp;$B$4,"Period#"&amp;$B$3,"View#"&amp;$B$10,"Consolidation#"&amp;$B$13,"Data Source#"&amp;$B$11,"Intercompany#"&amp;$B$14,"Movement#"&amp;$B$12,"Custom1#"&amp;$B$6,"Custom2#"&amp;$B$7,"Custom3#"&amp;$B$8,"Custom4#"&amp;$B$9,"Entity#"&amp;$B138,"Account#"&amp;$K$18)),2)</f>
        <v>0</v>
      </c>
      <c r="L138" s="231">
        <f>ROUND(([2]!HsGetValue("FCC","Scenario#"&amp;$B$2,"Years#"&amp;$B$4,"Period#"&amp;$B$3,"View#"&amp;$B$10,"Consolidation#"&amp;$B$13,"Data Source#"&amp;$B$11,"Intercompany#"&amp;$B$14,"Movement#"&amp;$B$12,"Custom1#"&amp;$B$6,"Custom2#"&amp;$B$7,"Custom3#"&amp;$B$8,"Custom4#"&amp;$B$9,"Entity#"&amp;$B138,"Account#"&amp;$L$15)+[2]!HsGetValue("FCC","Scenario#"&amp;$B$2,"Years#"&amp;$B$4,"Period#"&amp;$B$3,"View#"&amp;$B$10,"Consolidation#"&amp;$B$13,"Data Source#"&amp;$B$11,"Intercompany#"&amp;$B$14,"Movement#"&amp;$B$12,"Custom1#"&amp;$B$6,"Custom2#"&amp;$B$7,"Custom3#"&amp;$B$8,"Custom4#"&amp;$B$9,"Entity#"&amp;$B138,"Account#"&amp;$L$16)),2)</f>
        <v>0</v>
      </c>
      <c r="M138" s="231">
        <f>ROUND(([2]!HsGetValue("FCC","Scenario#"&amp;$B$2,"Years#"&amp;$B$4,"Period#"&amp;$B$3,"View#"&amp;$B$10,"Consolidation#"&amp;$B$13,"Data Source#"&amp;$B$11,"Intercompany#"&amp;$B$14,"Movement#"&amp;$B$12,"Custom1#"&amp;$B$6,"Custom2#"&amp;$B$7,"Custom3#"&amp;$B$8,"Custom4#"&amp;$B$9,"Entity#"&amp;$B138,"Account#"&amp;$M$15)+[2]!HsGetValue("FCC","Scenario#"&amp;$B$2,"Years#"&amp;$B$4,"Period#"&amp;$B$3,"View#"&amp;$B$10,"Consolidation#"&amp;$B$13,"Data Source#"&amp;$B$11,"Intercompany#"&amp;$B$14,"Movement#"&amp;$B$12,"Custom1#"&amp;$B$6,"Custom2#"&amp;$B$7,"Custom3#"&amp;$B$8,"Custom4#"&amp;$B$9,"Entity#"&amp;$B138,"Account#"&amp;$M$16)+[2]!HsGetValue("FCC","Scenario#"&amp;$B$2,"Years#"&amp;$B$4,"Period#"&amp;$B$3,"View#"&amp;$B$10,"Consolidation#"&amp;$B$13,"Data Source#"&amp;$B$11,"Intercompany#"&amp;$B$14,"Movement#"&amp;$B$12,"Custom1#"&amp;$B$6,"Custom2#"&amp;$B$7,"Custom3#"&amp;$B$8,"Custom4#"&amp;$B$9,"Entity#"&amp;$B138,"Account#"&amp;$M$17)),2)</f>
        <v>0</v>
      </c>
      <c r="N138" s="231">
        <f>ROUND(([2]!HsGetValue("FCC","Scenario#"&amp;$B$2,"Years#"&amp;$B$4,"Period#"&amp;$B$3,"View#"&amp;$B$10,"Consolidation#"&amp;$B$13,"Data Source#"&amp;$B$11,"Intercompany#"&amp;$B$14,"Movement#"&amp;$B$12,"Custom1#"&amp;$B$6,"Custom2#"&amp;$B$7,"Custom3#"&amp;$B$8,"Custom4#"&amp;$B$9,"Entity#"&amp;$B138,"Account#"&amp;$N$15)+[2]!HsGetValue("FCC","Scenario#"&amp;$B$2,"Years#"&amp;$B$4,"Period#"&amp;$B$3,"View#"&amp;$B$10,"Consolidation#"&amp;$B$13,"Data Source#"&amp;$B$11,"Intercompany#"&amp;$B$14,"Movement#"&amp;$B$12,"Custom1#"&amp;$B$6,"Custom2#"&amp;$B$7,"Custom3#"&amp;$B$8,"Custom4#"&amp;$B$9,"Entity#"&amp;$B138,"Account#"&amp;$N$16)),2)</f>
        <v>0</v>
      </c>
      <c r="O138" s="231">
        <f>ROUND(([2]!HsGetValue("FCC","Scenario#"&amp;$B$2,"Years#"&amp;$B$4,"Period#"&amp;$B$3,"View#"&amp;$B$10,"Consolidation#"&amp;$B$13,"Data Source#"&amp;$B$11,"Intercompany#"&amp;$B$14,"Movement#"&amp;$B$12,"Custom1#"&amp;$B$6,"Custom2#"&amp;$B$7,"Custom3#"&amp;$B$8,"Custom4#"&amp;$B$9,"Entity#"&amp;$B138,"Account#"&amp;$O$15)+[2]!HsGetValue("FCC","Scenario#"&amp;$B$2,"Years#"&amp;$B$4,"Period#"&amp;$B$3,"View#"&amp;$B$10,"Consolidation#"&amp;$B$13,"Data Source#"&amp;$B$11,"Intercompany#"&amp;$B$14,"Movement#"&amp;$B$12,"Custom1#"&amp;$B$6,"Custom2#"&amp;$B$7,"Custom3#"&amp;$B$8,"Custom4#"&amp;$B$9,"Entity#"&amp;$B138,"Account#"&amp;$O$16)),2)</f>
        <v>0</v>
      </c>
      <c r="P138" s="231">
        <f>ROUND(([2]!HsGetValue("FCC","Scenario#"&amp;$B$2,"Years#"&amp;$B$4,"Period#"&amp;$B$3,"View#"&amp;$B$10,"Consolidation#"&amp;$B$13,"Data Source#"&amp;$B$11,"Intercompany#"&amp;$B$14,"Movement#"&amp;$B$12,"Custom1#"&amp;$B$6,"Custom2#"&amp;$B$7,"Custom3#"&amp;$B$8,"Custom4#"&amp;$B$9,"Entity#"&amp;$B138,"Account#"&amp;$P$15)+[2]!HsGetValue("FCC","Scenario#"&amp;$B$2,"Years#"&amp;$B$4,"Period#"&amp;$B$3,"View#"&amp;$B$10,"Consolidation#"&amp;$B$13,"Data Source#"&amp;$B$11,"Intercompany#"&amp;$B$14,"Movement#"&amp;$B$12,"Custom1#"&amp;$B$6,"Custom2#"&amp;$B$7,"Custom3#"&amp;$B$8,"Custom4#"&amp;$B$9,"Entity#"&amp;$B138,"Account#"&amp;$P$16)),2)</f>
        <v>0</v>
      </c>
      <c r="Q138" s="231">
        <f>ROUND(([2]!HsGetValue("FCC","Scenario#"&amp;$B$2,"Years#"&amp;$B$4,"Period#"&amp;$B$3,"View#"&amp;$B$10,"Consolidation#"&amp;$B$13,"Data Source#"&amp;$B$11,"Intercompany#"&amp;$B$14,"Movement#"&amp;$B$12,"Custom1#"&amp;$B$6,"Custom2#"&amp;$B$7,"Custom3#"&amp;$B$8,"Custom4#"&amp;$B$9,"Entity#"&amp;$B138,"Account#"&amp;$Q$15)),2)</f>
        <v>0</v>
      </c>
      <c r="R138" s="231">
        <f>ROUND(([2]!HsGetValue("FCC","Scenario#"&amp;$B$2,"Years#"&amp;$B$4,"Period#"&amp;$B$3,"View#"&amp;$B$10,"Consolidation#"&amp;$B$13,"Data Source#"&amp;$B$11,"Intercompany#"&amp;$B$14,"Movement#"&amp;$B$12,"Custom1#"&amp;$B$6,"Custom2#"&amp;$B$7,"Custom3#"&amp;$B$8,"Custom4#"&amp;$B$9,"Entity#"&amp;$B138,"Account#"&amp;$R$15)),2)</f>
        <v>0</v>
      </c>
      <c r="S138" s="231">
        <f>ROUND(([2]!HsGetValue("FCC","Scenario#"&amp;$B$2,"Years#"&amp;$B$4,"Period#"&amp;$B$3,"View#"&amp;$B$10,"Consolidation#"&amp;$B$13,"Data Source#"&amp;$B$11,"Intercompany#"&amp;$B$14,"Movement#"&amp;$B$12,"Custom1#"&amp;$B$6,"Custom2#"&amp;$B$7,"Custom3#"&amp;$B$8,"Custom4#"&amp;$B$9,"Entity#"&amp;$B138,"Account#"&amp;$S$15)),2)</f>
        <v>0</v>
      </c>
      <c r="T138" s="231"/>
      <c r="U138" s="231">
        <f>ROUND(([2]!HsGetValue("FCC","Scenario#"&amp;$B$2,"Years#"&amp;$B$4,"Period#"&amp;$B$3,"View#"&amp;$B$10,"Consolidation#"&amp;$B$13,"Data Source#"&amp;$B$11,"Intercompany#"&amp;$B$14,"Movement#"&amp;$B$12,"Custom1#"&amp;$B$6,"Custom2#"&amp;$B$7,"Custom3#"&amp;$B$8,"Custom4#"&amp;$B$9,"Entity#"&amp;$B138,"Account#"&amp;$U$15)),2)</f>
        <v>0</v>
      </c>
      <c r="V138" s="231">
        <f>ROUND(([2]!HsGetValue("FCC","Scenario#"&amp;$B$2,"Years#"&amp;$B$4,"Period#"&amp;$B$3,"View#"&amp;$B$10,"Consolidation#"&amp;$B$13,"Data Source#"&amp;$B$11,"Intercompany#"&amp;$B$14,"Movement#"&amp;$B$12,"Custom1#"&amp;$B$6,"Custom2#"&amp;$B$7,"Custom3#"&amp;$B$8,"Custom4#"&amp;$B$9,"Entity#"&amp;$B138,"Account#"&amp;$V$15)),2)</f>
        <v>0</v>
      </c>
      <c r="W138" s="231">
        <f>ROUND(([2]!HsGetValue("FCC","Scenario#"&amp;$B$2,"Years#"&amp;$B$4,"Period#"&amp;$B$3,"View#"&amp;$B$10,"Consolidation#"&amp;$B$13,"Data Source#"&amp;$B$11,"Intercompany#"&amp;$B$14,"Movement#"&amp;$B$12,"Custom1#"&amp;$B$6,"Custom2#"&amp;$B$7,"Custom3#"&amp;$B$8,"Custom4#"&amp;$B$9,"Entity#"&amp;$B138,"Account#"&amp;$W$15)+[2]!HsGetValue("FCC","Scenario#"&amp;$B$2,"Years#"&amp;$B$4,"Period#"&amp;$B$3,"View#"&amp;$B$10,"Consolidation#"&amp;$B$13,"Data Source#"&amp;$B$11,"Intercompany#"&amp;$B$14,"Movement#"&amp;$B$12,"Custom1#"&amp;$B$6,"Custom2#"&amp;$B$7,"Custom3#"&amp;$B$8,"Custom4#"&amp;$B$9,"Entity#"&amp;$B138,"Account#"&amp;$W$16)),2)</f>
        <v>0</v>
      </c>
    </row>
    <row r="139" spans="1:23" s="41" customFormat="1" ht="15" customHeight="1">
      <c r="A139" s="235" t="s">
        <v>420</v>
      </c>
      <c r="B139" s="235" t="s">
        <v>433</v>
      </c>
      <c r="C139" s="236" t="s">
        <v>235</v>
      </c>
      <c r="D139" s="236" t="s">
        <v>180</v>
      </c>
      <c r="E139" s="235" t="s">
        <v>162</v>
      </c>
      <c r="F139" s="229">
        <f t="shared" si="4"/>
        <v>526967.75</v>
      </c>
      <c r="G139" s="231">
        <f>ROUND(([2]!HsGetValue("FCC","Scenario#"&amp;$B$2,"Years#"&amp;$B$4,"Period#"&amp;$B$3,"View#"&amp;$B$10,"Consolidation#"&amp;$B$13,"Data Source#"&amp;B$11,"Intercompany#"&amp;$B$14,"Movement#"&amp;$B$12,"Custom1#"&amp;$B$6,"Custom2#"&amp;$B$7,"Custom3#"&amp;$B$8,"Custom4#"&amp;$B$9,"Entity#"&amp;$B139,"Account#"&amp;$G$15)+[2]!HsGetValue("FCC","Scenario#"&amp;$B$2,"Years#"&amp;$B$4,"Period#"&amp;$B$3,"View#"&amp;$B$10,"Consolidation#"&amp;$B$13,"Data Source#"&amp;B$11,"Intercompany#"&amp;$B$14,"Movement#"&amp;$B$12,"Custom1#"&amp;$B$6,"Custom2#"&amp;$B$7,"Custom3#"&amp;$B$8,"Custom4#"&amp;$B$9,"Entity#"&amp;$B139,"Account#"&amp;$G$16)),2)</f>
        <v>526967.75</v>
      </c>
      <c r="H139" s="231">
        <f>ROUND(([2]!HsGetValue("FCC","Scenario#"&amp;$B$2,"Years#"&amp;$B$4,"Period#"&amp;$B$3,"View#"&amp;$B$10,"Consolidation#"&amp;$B$13,"Data Source#"&amp;$B$11,"Intercompany#"&amp;$B$14,"Movement#"&amp;$B$12,"Custom1#"&amp;$B$6,"Custom2#"&amp;$B$7,"Custom3#"&amp;$B$8,"Custom4#"&amp;$B$9,"Entity#"&amp;$B139,"Account#"&amp;$H$15)+[2]!HsGetValue("FCC","Scenario#"&amp;$B$2,"Years#"&amp;$B$4,"Period#"&amp;$B$3,"View#"&amp;$B$10,"Consolidation#"&amp;$B$13,"Data Source#"&amp;$B$11,"Intercompany#"&amp;$B$14,"Movement#"&amp;$B$12,"Custom1#"&amp;$B$6,"Custom2#"&amp;$B$7,"Custom3#"&amp;$B$8,"Custom4#"&amp;$B$9,"Entity#"&amp;$B139,"Account#"&amp;$H$16)),2)</f>
        <v>526967.75</v>
      </c>
      <c r="I139" s="231">
        <f>ROUND(([2]!HsGetValue("FCC","Scenario#"&amp;$B$2,"Years#"&amp;$B$4,"Period#"&amp;$B$3,"View#"&amp;$B$10,"Consolidation#"&amp;$B$13,"Data Source#"&amp;$B$11,"Intercompany#"&amp;$B$14,"Movement#"&amp;$B$12,"Custom1#"&amp;$B$6,"Custom2#"&amp;$B$7,"Custom3#"&amp;$B$8,"Custom4#"&amp;$B$9,"Entity#"&amp;$B139,"Account#"&amp;$I$15)+[2]!HsGetValue("FCC","Scenario#"&amp;$B$2,"Years#"&amp;$B$4,"Period#"&amp;$B$3,"View#"&amp;$B$10,"Consolidation#"&amp;$B$13,"Data Source#"&amp;$B$11,"Intercompany#"&amp;$B$14,"Movement#"&amp;$B$12,"Custom1#"&amp;$B$6,"Custom2#"&amp;$B$7,"Custom3#"&amp;$B$8,"Custom4#"&amp;$B$9,"Entity#"&amp;$B139,"Account#"&amp;$I$16)+[2]!HsGetValue("FCC","Scenario#"&amp;$B$2,"Years#"&amp;$B$4,"Period#"&amp;$B$3,"View#"&amp;$B$10,"Consolidation#"&amp;$B$13,"Data Source#"&amp;$B$11,"Intercompany#"&amp;$B$14,"Movement#"&amp;$B$12,"Custom1#"&amp;$B$6,"Custom2#"&amp;$B$7,"Custom3#"&amp;$B$8,"Custom4#"&amp;$B$9,"Entity#"&amp;$B139,"Account#"&amp;$I$17)),2)</f>
        <v>0</v>
      </c>
      <c r="J139" s="234">
        <f>ROUND(([2]!HsGetValue("FCC","Scenario#"&amp;$B$2,"Years#"&amp;$B$4,"Period#"&amp;$B$3,"View#"&amp;$B$10,"Consolidation#"&amp;$B$13,"Data Source#"&amp;$B$11,"Intercompany#"&amp;$B$14,"Movement#"&amp;$B$12,"Custom1#"&amp;$B$6,"Custom2#"&amp;$B$7,"Custom3#"&amp;$B$8,"Custom4#"&amp;$B$9,"Entity#"&amp;$B139,"Account#"&amp;$J$15)+[2]!HsGetValue("FCC","Scenario#"&amp;$B$2,"Years#"&amp;$B$4,"Period#"&amp;$B$3,"View#"&amp;$B$10,"Consolidation#"&amp;$B$13,"Data Source#"&amp;$B$11,"Intercompany#"&amp;$B$14,"Movement#"&amp;$B$12,"Custom1#"&amp;$B$6,"Custom2#"&amp;$B$7,"Custom3#"&amp;$B$8,"Custom4#"&amp;$B$9,"Entity#"&amp;$B139,"Account#"&amp;$J$16)),2)</f>
        <v>0</v>
      </c>
      <c r="K139" s="231">
        <f>ROUND(([2]!HsGetValue("FCC","Scenario#"&amp;$B$2,"Years#"&amp;$B$4,"Period#"&amp;$B$3,"View#"&amp;$B$10,"Consolidation#"&amp;$B$13,"Data Source#"&amp;$B$11,"Intercompany#"&amp;$B$14,"Movement#"&amp;$B$12,"Custom1#"&amp;$B$6,"Custom2#"&amp;$B$7,"Custom3#"&amp;$B$8,"Custom4#"&amp;$B$9,"Entity#"&amp;$B139,"Account#"&amp;$K$15)+[2]!HsGetValue("FCC","Scenario#"&amp;$B$2,"Years#"&amp;$B$4,"Period#"&amp;$B$3,"View#"&amp;$B$10,"Consolidation#"&amp;$B$13,"Data Source#"&amp;$B$11,"Intercompany#"&amp;$B$14,"Movement#"&amp;$B$12,"Custom1#"&amp;$B$6,"Custom2#"&amp;$B$7,"Custom3#"&amp;$B$8,"Custom4#"&amp;$B$9,"Entity#"&amp;$B139,"Account#"&amp;$K$16)+[2]!HsGetValue("FCC","Scenario#"&amp;$B$2,"Years#"&amp;$B$4,"Period#"&amp;$B$3,"View#"&amp;$B$10,"Consolidation#"&amp;$B$13,"Data Source#"&amp;$B$11,"Intercompany#"&amp;$B$14,"Movement#"&amp;$B$12,"Custom1#"&amp;$B$6,"Custom2#"&amp;$B$7,"Custom3#"&amp;$B$8,"Custom4#"&amp;$B$9,"Entity#"&amp;$B139,"Account#"&amp;$K$17)+[2]!HsGetValue("FCC","Scenario#"&amp;$B$2,"Years#"&amp;$B$4,"Period#"&amp;$B$3,"View#"&amp;$B$10,"Consolidation#"&amp;$B$13,"Data Source#"&amp;$B$11,"Intercompany#"&amp;$B$14,"Movement#"&amp;$B$12,"Custom1#"&amp;$B$6,"Custom2#"&amp;$B$7,"Custom3#"&amp;$B$8,"Custom4#"&amp;$B$9,"Entity#"&amp;$B139,"Account#"&amp;$K$18)),2)</f>
        <v>0</v>
      </c>
      <c r="L139" s="231">
        <f>ROUND(([2]!HsGetValue("FCC","Scenario#"&amp;$B$2,"Years#"&amp;$B$4,"Period#"&amp;$B$3,"View#"&amp;$B$10,"Consolidation#"&amp;$B$13,"Data Source#"&amp;$B$11,"Intercompany#"&amp;$B$14,"Movement#"&amp;$B$12,"Custom1#"&amp;$B$6,"Custom2#"&amp;$B$7,"Custom3#"&amp;$B$8,"Custom4#"&amp;$B$9,"Entity#"&amp;$B139,"Account#"&amp;$L$15)+[2]!HsGetValue("FCC","Scenario#"&amp;$B$2,"Years#"&amp;$B$4,"Period#"&amp;$B$3,"View#"&amp;$B$10,"Consolidation#"&amp;$B$13,"Data Source#"&amp;$B$11,"Intercompany#"&amp;$B$14,"Movement#"&amp;$B$12,"Custom1#"&amp;$B$6,"Custom2#"&amp;$B$7,"Custom3#"&amp;$B$8,"Custom4#"&amp;$B$9,"Entity#"&amp;$B139,"Account#"&amp;$L$16)),2)</f>
        <v>0</v>
      </c>
      <c r="M139" s="231">
        <f>ROUND(([2]!HsGetValue("FCC","Scenario#"&amp;$B$2,"Years#"&amp;$B$4,"Period#"&amp;$B$3,"View#"&amp;$B$10,"Consolidation#"&amp;$B$13,"Data Source#"&amp;$B$11,"Intercompany#"&amp;$B$14,"Movement#"&amp;$B$12,"Custom1#"&amp;$B$6,"Custom2#"&amp;$B$7,"Custom3#"&amp;$B$8,"Custom4#"&amp;$B$9,"Entity#"&amp;$B139,"Account#"&amp;$M$15)+[2]!HsGetValue("FCC","Scenario#"&amp;$B$2,"Years#"&amp;$B$4,"Period#"&amp;$B$3,"View#"&amp;$B$10,"Consolidation#"&amp;$B$13,"Data Source#"&amp;$B$11,"Intercompany#"&amp;$B$14,"Movement#"&amp;$B$12,"Custom1#"&amp;$B$6,"Custom2#"&amp;$B$7,"Custom3#"&amp;$B$8,"Custom4#"&amp;$B$9,"Entity#"&amp;$B139,"Account#"&amp;$M$16)+[2]!HsGetValue("FCC","Scenario#"&amp;$B$2,"Years#"&amp;$B$4,"Period#"&amp;$B$3,"View#"&amp;$B$10,"Consolidation#"&amp;$B$13,"Data Source#"&amp;$B$11,"Intercompany#"&amp;$B$14,"Movement#"&amp;$B$12,"Custom1#"&amp;$B$6,"Custom2#"&amp;$B$7,"Custom3#"&amp;$B$8,"Custom4#"&amp;$B$9,"Entity#"&amp;$B139,"Account#"&amp;$M$17)),2)</f>
        <v>0</v>
      </c>
      <c r="N139" s="231">
        <f>ROUND(([2]!HsGetValue("FCC","Scenario#"&amp;$B$2,"Years#"&amp;$B$4,"Period#"&amp;$B$3,"View#"&amp;$B$10,"Consolidation#"&amp;$B$13,"Data Source#"&amp;$B$11,"Intercompany#"&amp;$B$14,"Movement#"&amp;$B$12,"Custom1#"&amp;$B$6,"Custom2#"&amp;$B$7,"Custom3#"&amp;$B$8,"Custom4#"&amp;$B$9,"Entity#"&amp;$B139,"Account#"&amp;$N$15)+[2]!HsGetValue("FCC","Scenario#"&amp;$B$2,"Years#"&amp;$B$4,"Period#"&amp;$B$3,"View#"&amp;$B$10,"Consolidation#"&amp;$B$13,"Data Source#"&amp;$B$11,"Intercompany#"&amp;$B$14,"Movement#"&amp;$B$12,"Custom1#"&amp;$B$6,"Custom2#"&amp;$B$7,"Custom3#"&amp;$B$8,"Custom4#"&amp;$B$9,"Entity#"&amp;$B139,"Account#"&amp;$N$16)),2)</f>
        <v>0</v>
      </c>
      <c r="O139" s="231">
        <f>ROUND(([2]!HsGetValue("FCC","Scenario#"&amp;$B$2,"Years#"&amp;$B$4,"Period#"&amp;$B$3,"View#"&amp;$B$10,"Consolidation#"&amp;$B$13,"Data Source#"&amp;$B$11,"Intercompany#"&amp;$B$14,"Movement#"&amp;$B$12,"Custom1#"&amp;$B$6,"Custom2#"&amp;$B$7,"Custom3#"&amp;$B$8,"Custom4#"&amp;$B$9,"Entity#"&amp;$B139,"Account#"&amp;$O$15)+[2]!HsGetValue("FCC","Scenario#"&amp;$B$2,"Years#"&amp;$B$4,"Period#"&amp;$B$3,"View#"&amp;$B$10,"Consolidation#"&amp;$B$13,"Data Source#"&amp;$B$11,"Intercompany#"&amp;$B$14,"Movement#"&amp;$B$12,"Custom1#"&amp;$B$6,"Custom2#"&amp;$B$7,"Custom3#"&amp;$B$8,"Custom4#"&amp;$B$9,"Entity#"&amp;$B139,"Account#"&amp;$O$16)),2)</f>
        <v>0</v>
      </c>
      <c r="P139" s="231">
        <f>ROUND(([2]!HsGetValue("FCC","Scenario#"&amp;$B$2,"Years#"&amp;$B$4,"Period#"&amp;$B$3,"View#"&amp;$B$10,"Consolidation#"&amp;$B$13,"Data Source#"&amp;$B$11,"Intercompany#"&amp;$B$14,"Movement#"&amp;$B$12,"Custom1#"&amp;$B$6,"Custom2#"&amp;$B$7,"Custom3#"&amp;$B$8,"Custom4#"&amp;$B$9,"Entity#"&amp;$B139,"Account#"&amp;$P$15)+[2]!HsGetValue("FCC","Scenario#"&amp;$B$2,"Years#"&amp;$B$4,"Period#"&amp;$B$3,"View#"&amp;$B$10,"Consolidation#"&amp;$B$13,"Data Source#"&amp;$B$11,"Intercompany#"&amp;$B$14,"Movement#"&amp;$B$12,"Custom1#"&amp;$B$6,"Custom2#"&amp;$B$7,"Custom3#"&amp;$B$8,"Custom4#"&amp;$B$9,"Entity#"&amp;$B139,"Account#"&amp;$P$16)),2)</f>
        <v>0</v>
      </c>
      <c r="Q139" s="231">
        <f>ROUND(([2]!HsGetValue("FCC","Scenario#"&amp;$B$2,"Years#"&amp;$B$4,"Period#"&amp;$B$3,"View#"&amp;$B$10,"Consolidation#"&amp;$B$13,"Data Source#"&amp;$B$11,"Intercompany#"&amp;$B$14,"Movement#"&amp;$B$12,"Custom1#"&amp;$B$6,"Custom2#"&amp;$B$7,"Custom3#"&amp;$B$8,"Custom4#"&amp;$B$9,"Entity#"&amp;$B139,"Account#"&amp;$Q$15)),2)</f>
        <v>0</v>
      </c>
      <c r="R139" s="231">
        <f>ROUND(([2]!HsGetValue("FCC","Scenario#"&amp;$B$2,"Years#"&amp;$B$4,"Period#"&amp;$B$3,"View#"&amp;$B$10,"Consolidation#"&amp;$B$13,"Data Source#"&amp;$B$11,"Intercompany#"&amp;$B$14,"Movement#"&amp;$B$12,"Custom1#"&amp;$B$6,"Custom2#"&amp;$B$7,"Custom3#"&amp;$B$8,"Custom4#"&amp;$B$9,"Entity#"&amp;$B139,"Account#"&amp;$R$15)),2)</f>
        <v>0</v>
      </c>
      <c r="S139" s="231">
        <f>ROUND(([2]!HsGetValue("FCC","Scenario#"&amp;$B$2,"Years#"&amp;$B$4,"Period#"&amp;$B$3,"View#"&amp;$B$10,"Consolidation#"&amp;$B$13,"Data Source#"&amp;$B$11,"Intercompany#"&amp;$B$14,"Movement#"&amp;$B$12,"Custom1#"&amp;$B$6,"Custom2#"&amp;$B$7,"Custom3#"&amp;$B$8,"Custom4#"&amp;$B$9,"Entity#"&amp;$B139,"Account#"&amp;$S$15)),2)</f>
        <v>1310949.8700000001</v>
      </c>
      <c r="T139" s="231"/>
      <c r="U139" s="231">
        <f>ROUND(([2]!HsGetValue("FCC","Scenario#"&amp;$B$2,"Years#"&amp;$B$4,"Period#"&amp;$B$3,"View#"&amp;$B$10,"Consolidation#"&amp;$B$13,"Data Source#"&amp;$B$11,"Intercompany#"&amp;$B$14,"Movement#"&amp;$B$12,"Custom1#"&amp;$B$6,"Custom2#"&amp;$B$7,"Custom3#"&amp;$B$8,"Custom4#"&amp;$B$9,"Entity#"&amp;$B139,"Account#"&amp;$U$15)),2)</f>
        <v>0</v>
      </c>
      <c r="V139" s="231">
        <f>ROUND(([2]!HsGetValue("FCC","Scenario#"&amp;$B$2,"Years#"&amp;$B$4,"Period#"&amp;$B$3,"View#"&amp;$B$10,"Consolidation#"&amp;$B$13,"Data Source#"&amp;$B$11,"Intercompany#"&amp;$B$14,"Movement#"&amp;$B$12,"Custom1#"&amp;$B$6,"Custom2#"&amp;$B$7,"Custom3#"&amp;$B$8,"Custom4#"&amp;$B$9,"Entity#"&amp;$B139,"Account#"&amp;$V$15)),2)</f>
        <v>0</v>
      </c>
      <c r="W139" s="231">
        <f>ROUND(([2]!HsGetValue("FCC","Scenario#"&amp;$B$2,"Years#"&amp;$B$4,"Period#"&amp;$B$3,"View#"&amp;$B$10,"Consolidation#"&amp;$B$13,"Data Source#"&amp;$B$11,"Intercompany#"&amp;$B$14,"Movement#"&amp;$B$12,"Custom1#"&amp;$B$6,"Custom2#"&amp;$B$7,"Custom3#"&amp;$B$8,"Custom4#"&amp;$B$9,"Entity#"&amp;$B139,"Account#"&amp;$W$15)+[2]!HsGetValue("FCC","Scenario#"&amp;$B$2,"Years#"&amp;$B$4,"Period#"&amp;$B$3,"View#"&amp;$B$10,"Consolidation#"&amp;$B$13,"Data Source#"&amp;$B$11,"Intercompany#"&amp;$B$14,"Movement#"&amp;$B$12,"Custom1#"&amp;$B$6,"Custom2#"&amp;$B$7,"Custom3#"&amp;$B$8,"Custom4#"&amp;$B$9,"Entity#"&amp;$B139,"Account#"&amp;$W$16)),2)</f>
        <v>0</v>
      </c>
    </row>
    <row r="140" spans="1:23" s="41" customFormat="1" ht="15" customHeight="1">
      <c r="A140" s="41" t="s">
        <v>420</v>
      </c>
      <c r="B140" s="41" t="s">
        <v>321</v>
      </c>
      <c r="C140" s="236">
        <v>47200</v>
      </c>
      <c r="D140" s="236" t="s">
        <v>180</v>
      </c>
      <c r="E140" s="41" t="s">
        <v>79</v>
      </c>
      <c r="F140" s="229">
        <f t="shared" si="4"/>
        <v>3081891150</v>
      </c>
      <c r="G140" s="231">
        <f>ROUND(([2]!HsGetValue("FCC","Scenario#"&amp;$B$2,"Years#"&amp;$B$4,"Period#"&amp;$B$3,"View#"&amp;$B$10,"Consolidation#"&amp;$B$13,"Data Source#"&amp;B$11,"Intercompany#"&amp;$B$14,"Movement#"&amp;$B$12,"Custom1#"&amp;$B$6,"Custom2#"&amp;$B$7,"Custom3#"&amp;$B$8,"Custom4#"&amp;$B$9,"Entity#"&amp;$B140,"Account#"&amp;$G$15)+[2]!HsGetValue("FCC","Scenario#"&amp;$B$2,"Years#"&amp;$B$4,"Period#"&amp;$B$3,"View#"&amp;$B$10,"Consolidation#"&amp;$B$13,"Data Source#"&amp;B$11,"Intercompany#"&amp;$B$14,"Movement#"&amp;$B$12,"Custom1#"&amp;$B$6,"Custom2#"&amp;$B$7,"Custom3#"&amp;$B$8,"Custom4#"&amp;$B$9,"Entity#"&amp;$B140,"Account#"&amp;$G$16)),2)</f>
        <v>261580601</v>
      </c>
      <c r="H140" s="231">
        <f>ROUND(([2]!HsGetValue("FCC","Scenario#"&amp;$B$2,"Years#"&amp;$B$4,"Period#"&amp;$B$3,"View#"&amp;$B$10,"Consolidation#"&amp;$B$13,"Data Source#"&amp;$B$11,"Intercompany#"&amp;$B$14,"Movement#"&amp;$B$12,"Custom1#"&amp;$B$6,"Custom2#"&amp;$B$7,"Custom3#"&amp;$B$8,"Custom4#"&amp;$B$9,"Entity#"&amp;$B140,"Account#"&amp;$H$15)+[2]!HsGetValue("FCC","Scenario#"&amp;$B$2,"Years#"&amp;$B$4,"Period#"&amp;$B$3,"View#"&amp;$B$10,"Consolidation#"&amp;$B$13,"Data Source#"&amp;$B$11,"Intercompany#"&amp;$B$14,"Movement#"&amp;$B$12,"Custom1#"&amp;$B$6,"Custom2#"&amp;$B$7,"Custom3#"&amp;$B$8,"Custom4#"&amp;$B$9,"Entity#"&amp;$B140,"Account#"&amp;$H$16)),2)</f>
        <v>261580601</v>
      </c>
      <c r="I140" s="231">
        <f>ROUND(([2]!HsGetValue("FCC","Scenario#"&amp;$B$2,"Years#"&amp;$B$4,"Period#"&amp;$B$3,"View#"&amp;$B$10,"Consolidation#"&amp;$B$13,"Data Source#"&amp;$B$11,"Intercompany#"&amp;$B$14,"Movement#"&amp;$B$12,"Custom1#"&amp;$B$6,"Custom2#"&amp;$B$7,"Custom3#"&amp;$B$8,"Custom4#"&amp;$B$9,"Entity#"&amp;$B140,"Account#"&amp;$I$15)+[2]!HsGetValue("FCC","Scenario#"&amp;$B$2,"Years#"&amp;$B$4,"Period#"&amp;$B$3,"View#"&amp;$B$10,"Consolidation#"&amp;$B$13,"Data Source#"&amp;$B$11,"Intercompany#"&amp;$B$14,"Movement#"&amp;$B$12,"Custom1#"&amp;$B$6,"Custom2#"&amp;$B$7,"Custom3#"&amp;$B$8,"Custom4#"&amp;$B$9,"Entity#"&amp;$B140,"Account#"&amp;$I$16)+[2]!HsGetValue("FCC","Scenario#"&amp;$B$2,"Years#"&amp;$B$4,"Period#"&amp;$B$3,"View#"&amp;$B$10,"Consolidation#"&amp;$B$13,"Data Source#"&amp;$B$11,"Intercompany#"&amp;$B$14,"Movement#"&amp;$B$12,"Custom1#"&amp;$B$6,"Custom2#"&amp;$B$7,"Custom3#"&amp;$B$8,"Custom4#"&amp;$B$9,"Entity#"&amp;$B140,"Account#"&amp;$I$17)),2)</f>
        <v>0</v>
      </c>
      <c r="J140" s="234">
        <f>ROUND(([2]!HsGetValue("FCC","Scenario#"&amp;$B$2,"Years#"&amp;$B$4,"Period#"&amp;$B$3,"View#"&amp;$B$10,"Consolidation#"&amp;$B$13,"Data Source#"&amp;$B$11,"Intercompany#"&amp;$B$14,"Movement#"&amp;$B$12,"Custom1#"&amp;$B$6,"Custom2#"&amp;$B$7,"Custom3#"&amp;$B$8,"Custom4#"&amp;$B$9,"Entity#"&amp;$B140,"Account#"&amp;$J$15)+[2]!HsGetValue("FCC","Scenario#"&amp;$B$2,"Years#"&amp;$B$4,"Period#"&amp;$B$3,"View#"&amp;$B$10,"Consolidation#"&amp;$B$13,"Data Source#"&amp;$B$11,"Intercompany#"&amp;$B$14,"Movement#"&amp;$B$12,"Custom1#"&amp;$B$6,"Custom2#"&amp;$B$7,"Custom3#"&amp;$B$8,"Custom4#"&amp;$B$9,"Entity#"&amp;$B140,"Account#"&amp;$J$16)),2)</f>
        <v>0</v>
      </c>
      <c r="K140" s="231">
        <f>ROUND(([2]!HsGetValue("FCC","Scenario#"&amp;$B$2,"Years#"&amp;$B$4,"Period#"&amp;$B$3,"View#"&amp;$B$10,"Consolidation#"&amp;$B$13,"Data Source#"&amp;$B$11,"Intercompany#"&amp;$B$14,"Movement#"&amp;$B$12,"Custom1#"&amp;$B$6,"Custom2#"&amp;$B$7,"Custom3#"&amp;$B$8,"Custom4#"&amp;$B$9,"Entity#"&amp;$B140,"Account#"&amp;$K$15)+[2]!HsGetValue("FCC","Scenario#"&amp;$B$2,"Years#"&amp;$B$4,"Period#"&amp;$B$3,"View#"&amp;$B$10,"Consolidation#"&amp;$B$13,"Data Source#"&amp;$B$11,"Intercompany#"&amp;$B$14,"Movement#"&amp;$B$12,"Custom1#"&amp;$B$6,"Custom2#"&amp;$B$7,"Custom3#"&amp;$B$8,"Custom4#"&amp;$B$9,"Entity#"&amp;$B140,"Account#"&amp;$K$16)+[2]!HsGetValue("FCC","Scenario#"&amp;$B$2,"Years#"&amp;$B$4,"Period#"&amp;$B$3,"View#"&amp;$B$10,"Consolidation#"&amp;$B$13,"Data Source#"&amp;$B$11,"Intercompany#"&amp;$B$14,"Movement#"&amp;$B$12,"Custom1#"&amp;$B$6,"Custom2#"&amp;$B$7,"Custom3#"&amp;$B$8,"Custom4#"&amp;$B$9,"Entity#"&amp;$B140,"Account#"&amp;$K$17)+[2]!HsGetValue("FCC","Scenario#"&amp;$B$2,"Years#"&amp;$B$4,"Period#"&amp;$B$3,"View#"&amp;$B$10,"Consolidation#"&amp;$B$13,"Data Source#"&amp;$B$11,"Intercompany#"&amp;$B$14,"Movement#"&amp;$B$12,"Custom1#"&amp;$B$6,"Custom2#"&amp;$B$7,"Custom3#"&amp;$B$8,"Custom4#"&amp;$B$9,"Entity#"&amp;$B140,"Account#"&amp;$K$18)),2)</f>
        <v>2809768149</v>
      </c>
      <c r="L140" s="231">
        <f>ROUND(([2]!HsGetValue("FCC","Scenario#"&amp;$B$2,"Years#"&amp;$B$4,"Period#"&amp;$B$3,"View#"&amp;$B$10,"Consolidation#"&amp;$B$13,"Data Source#"&amp;$B$11,"Intercompany#"&amp;$B$14,"Movement#"&amp;$B$12,"Custom1#"&amp;$B$6,"Custom2#"&amp;$B$7,"Custom3#"&amp;$B$8,"Custom4#"&amp;$B$9,"Entity#"&amp;$B140,"Account#"&amp;$L$15)+[2]!HsGetValue("FCC","Scenario#"&amp;$B$2,"Years#"&amp;$B$4,"Period#"&amp;$B$3,"View#"&amp;$B$10,"Consolidation#"&amp;$B$13,"Data Source#"&amp;$B$11,"Intercompany#"&amp;$B$14,"Movement#"&amp;$B$12,"Custom1#"&amp;$B$6,"Custom2#"&amp;$B$7,"Custom3#"&amp;$B$8,"Custom4#"&amp;$B$9,"Entity#"&amp;$B140,"Account#"&amp;$L$16)),2)</f>
        <v>10542400</v>
      </c>
      <c r="M140" s="231">
        <f>ROUND(([2]!HsGetValue("FCC","Scenario#"&amp;$B$2,"Years#"&amp;$B$4,"Period#"&amp;$B$3,"View#"&amp;$B$10,"Consolidation#"&amp;$B$13,"Data Source#"&amp;$B$11,"Intercompany#"&amp;$B$14,"Movement#"&amp;$B$12,"Custom1#"&amp;$B$6,"Custom2#"&amp;$B$7,"Custom3#"&amp;$B$8,"Custom4#"&amp;$B$9,"Entity#"&amp;$B140,"Account#"&amp;$M$15)+[2]!HsGetValue("FCC","Scenario#"&amp;$B$2,"Years#"&amp;$B$4,"Period#"&amp;$B$3,"View#"&amp;$B$10,"Consolidation#"&amp;$B$13,"Data Source#"&amp;$B$11,"Intercompany#"&amp;$B$14,"Movement#"&amp;$B$12,"Custom1#"&amp;$B$6,"Custom2#"&amp;$B$7,"Custom3#"&amp;$B$8,"Custom4#"&amp;$B$9,"Entity#"&amp;$B140,"Account#"&amp;$M$16)+[2]!HsGetValue("FCC","Scenario#"&amp;$B$2,"Years#"&amp;$B$4,"Period#"&amp;$B$3,"View#"&amp;$B$10,"Consolidation#"&amp;$B$13,"Data Source#"&amp;$B$11,"Intercompany#"&amp;$B$14,"Movement#"&amp;$B$12,"Custom1#"&amp;$B$6,"Custom2#"&amp;$B$7,"Custom3#"&amp;$B$8,"Custom4#"&amp;$B$9,"Entity#"&amp;$B140,"Account#"&amp;$M$17)),2)</f>
        <v>0</v>
      </c>
      <c r="N140" s="231">
        <f>ROUND(([2]!HsGetValue("FCC","Scenario#"&amp;$B$2,"Years#"&amp;$B$4,"Period#"&amp;$B$3,"View#"&amp;$B$10,"Consolidation#"&amp;$B$13,"Data Source#"&amp;$B$11,"Intercompany#"&amp;$B$14,"Movement#"&amp;$B$12,"Custom1#"&amp;$B$6,"Custom2#"&amp;$B$7,"Custom3#"&amp;$B$8,"Custom4#"&amp;$B$9,"Entity#"&amp;$B140,"Account#"&amp;$N$15)+[2]!HsGetValue("FCC","Scenario#"&amp;$B$2,"Years#"&amp;$B$4,"Period#"&amp;$B$3,"View#"&amp;$B$10,"Consolidation#"&amp;$B$13,"Data Source#"&amp;$B$11,"Intercompany#"&amp;$B$14,"Movement#"&amp;$B$12,"Custom1#"&amp;$B$6,"Custom2#"&amp;$B$7,"Custom3#"&amp;$B$8,"Custom4#"&amp;$B$9,"Entity#"&amp;$B140,"Account#"&amp;$N$16)),2)</f>
        <v>0</v>
      </c>
      <c r="O140" s="231">
        <f>ROUND(([2]!HsGetValue("FCC","Scenario#"&amp;$B$2,"Years#"&amp;$B$4,"Period#"&amp;$B$3,"View#"&amp;$B$10,"Consolidation#"&amp;$B$13,"Data Source#"&amp;$B$11,"Intercompany#"&amp;$B$14,"Movement#"&amp;$B$12,"Custom1#"&amp;$B$6,"Custom2#"&amp;$B$7,"Custom3#"&amp;$B$8,"Custom4#"&amp;$B$9,"Entity#"&amp;$B140,"Account#"&amp;$O$15)+[2]!HsGetValue("FCC","Scenario#"&amp;$B$2,"Years#"&amp;$B$4,"Period#"&amp;$B$3,"View#"&amp;$B$10,"Consolidation#"&amp;$B$13,"Data Source#"&amp;$B$11,"Intercompany#"&amp;$B$14,"Movement#"&amp;$B$12,"Custom1#"&amp;$B$6,"Custom2#"&amp;$B$7,"Custom3#"&amp;$B$8,"Custom4#"&amp;$B$9,"Entity#"&amp;$B140,"Account#"&amp;$O$16)),2)</f>
        <v>0</v>
      </c>
      <c r="P140" s="231">
        <f>ROUND(([2]!HsGetValue("FCC","Scenario#"&amp;$B$2,"Years#"&amp;$B$4,"Period#"&amp;$B$3,"View#"&amp;$B$10,"Consolidation#"&amp;$B$13,"Data Source#"&amp;$B$11,"Intercompany#"&amp;$B$14,"Movement#"&amp;$B$12,"Custom1#"&amp;$B$6,"Custom2#"&amp;$B$7,"Custom3#"&amp;$B$8,"Custom4#"&amp;$B$9,"Entity#"&amp;$B140,"Account#"&amp;$P$15)+[2]!HsGetValue("FCC","Scenario#"&amp;$B$2,"Years#"&amp;$B$4,"Period#"&amp;$B$3,"View#"&amp;$B$10,"Consolidation#"&amp;$B$13,"Data Source#"&amp;$B$11,"Intercompany#"&amp;$B$14,"Movement#"&amp;$B$12,"Custom1#"&amp;$B$6,"Custom2#"&amp;$B$7,"Custom3#"&amp;$B$8,"Custom4#"&amp;$B$9,"Entity#"&amp;$B140,"Account#"&amp;$P$16)),2)</f>
        <v>0</v>
      </c>
      <c r="Q140" s="231">
        <f>ROUND(([2]!HsGetValue("FCC","Scenario#"&amp;$B$2,"Years#"&amp;$B$4,"Period#"&amp;$B$3,"View#"&amp;$B$10,"Consolidation#"&amp;$B$13,"Data Source#"&amp;$B$11,"Intercompany#"&amp;$B$14,"Movement#"&amp;$B$12,"Custom1#"&amp;$B$6,"Custom2#"&amp;$B$7,"Custom3#"&amp;$B$8,"Custom4#"&amp;$B$9,"Entity#"&amp;$B140,"Account#"&amp;$Q$15)),2)</f>
        <v>0</v>
      </c>
      <c r="R140" s="231">
        <f>ROUND(([2]!HsGetValue("FCC","Scenario#"&amp;$B$2,"Years#"&amp;$B$4,"Period#"&amp;$B$3,"View#"&amp;$B$10,"Consolidation#"&amp;$B$13,"Data Source#"&amp;$B$11,"Intercompany#"&amp;$B$14,"Movement#"&amp;$B$12,"Custom1#"&amp;$B$6,"Custom2#"&amp;$B$7,"Custom3#"&amp;$B$8,"Custom4#"&amp;$B$9,"Entity#"&amp;$B140,"Account#"&amp;$R$15)),2)</f>
        <v>0</v>
      </c>
      <c r="S140" s="231">
        <f>ROUND(([2]!HsGetValue("FCC","Scenario#"&amp;$B$2,"Years#"&amp;$B$4,"Period#"&amp;$B$3,"View#"&amp;$B$10,"Consolidation#"&amp;$B$13,"Data Source#"&amp;$B$11,"Intercompany#"&amp;$B$14,"Movement#"&amp;$B$12,"Custom1#"&amp;$B$6,"Custom2#"&amp;$B$7,"Custom3#"&amp;$B$8,"Custom4#"&amp;$B$9,"Entity#"&amp;$B140,"Account#"&amp;$S$15)),2)</f>
        <v>4471567995</v>
      </c>
      <c r="T140" s="231"/>
      <c r="U140" s="231">
        <f>ROUND(([2]!HsGetValue("FCC","Scenario#"&amp;$B$2,"Years#"&amp;$B$4,"Period#"&amp;$B$3,"View#"&amp;$B$10,"Consolidation#"&amp;$B$13,"Data Source#"&amp;$B$11,"Intercompany#"&amp;$B$14,"Movement#"&amp;$B$12,"Custom1#"&amp;$B$6,"Custom2#"&amp;$B$7,"Custom3#"&amp;$B$8,"Custom4#"&amp;$B$9,"Entity#"&amp;$B140,"Account#"&amp;$U$15)),2)</f>
        <v>0</v>
      </c>
      <c r="V140" s="231">
        <f>ROUND(([2]!HsGetValue("FCC","Scenario#"&amp;$B$2,"Years#"&amp;$B$4,"Period#"&amp;$B$3,"View#"&amp;$B$10,"Consolidation#"&amp;$B$13,"Data Source#"&amp;$B$11,"Intercompany#"&amp;$B$14,"Movement#"&amp;$B$12,"Custom1#"&amp;$B$6,"Custom2#"&amp;$B$7,"Custom3#"&amp;$B$8,"Custom4#"&amp;$B$9,"Entity#"&amp;$B140,"Account#"&amp;$V$15)),2)</f>
        <v>0</v>
      </c>
      <c r="W140" s="231">
        <f>ROUND(([2]!HsGetValue("FCC","Scenario#"&amp;$B$2,"Years#"&amp;$B$4,"Period#"&amp;$B$3,"View#"&amp;$B$10,"Consolidation#"&amp;$B$13,"Data Source#"&amp;$B$11,"Intercompany#"&amp;$B$14,"Movement#"&amp;$B$12,"Custom1#"&amp;$B$6,"Custom2#"&amp;$B$7,"Custom3#"&amp;$B$8,"Custom4#"&amp;$B$9,"Entity#"&amp;$B140,"Account#"&amp;$W$15)+[2]!HsGetValue("FCC","Scenario#"&amp;$B$2,"Years#"&amp;$B$4,"Period#"&amp;$B$3,"View#"&amp;$B$10,"Consolidation#"&amp;$B$13,"Data Source#"&amp;$B$11,"Intercompany#"&amp;$B$14,"Movement#"&amp;$B$12,"Custom1#"&amp;$B$6,"Custom2#"&amp;$B$7,"Custom3#"&amp;$B$8,"Custom4#"&amp;$B$9,"Entity#"&amp;$B140,"Account#"&amp;$W$16)),2)</f>
        <v>0</v>
      </c>
    </row>
    <row r="141" spans="1:23" s="41" customFormat="1" ht="15" customHeight="1">
      <c r="A141" s="41" t="s">
        <v>420</v>
      </c>
      <c r="B141" s="41" t="s">
        <v>382</v>
      </c>
      <c r="C141" s="236">
        <v>96800</v>
      </c>
      <c r="D141" s="236" t="s">
        <v>180</v>
      </c>
      <c r="E141" s="41" t="s">
        <v>124</v>
      </c>
      <c r="F141" s="229">
        <f t="shared" si="4"/>
        <v>0</v>
      </c>
      <c r="G141" s="231">
        <f>ROUND(([2]!HsGetValue("FCC","Scenario#"&amp;$B$2,"Years#"&amp;$B$4,"Period#"&amp;$B$3,"View#"&amp;$B$10,"Consolidation#"&amp;$B$13,"Data Source#"&amp;B$11,"Intercompany#"&amp;$B$14,"Movement#"&amp;$B$12,"Custom1#"&amp;$B$6,"Custom2#"&amp;$B$7,"Custom3#"&amp;$B$8,"Custom4#"&amp;$B$9,"Entity#"&amp;$B141,"Account#"&amp;$G$15)+[2]!HsGetValue("FCC","Scenario#"&amp;$B$2,"Years#"&amp;$B$4,"Period#"&amp;$B$3,"View#"&amp;$B$10,"Consolidation#"&amp;$B$13,"Data Source#"&amp;B$11,"Intercompany#"&amp;$B$14,"Movement#"&amp;$B$12,"Custom1#"&amp;$B$6,"Custom2#"&amp;$B$7,"Custom3#"&amp;$B$8,"Custom4#"&amp;$B$9,"Entity#"&amp;$B141,"Account#"&amp;$G$16)),2)</f>
        <v>0</v>
      </c>
      <c r="H141" s="231">
        <f>ROUND(([2]!HsGetValue("FCC","Scenario#"&amp;$B$2,"Years#"&amp;$B$4,"Period#"&amp;$B$3,"View#"&amp;$B$10,"Consolidation#"&amp;$B$13,"Data Source#"&amp;$B$11,"Intercompany#"&amp;$B$14,"Movement#"&amp;$B$12,"Custom1#"&amp;$B$6,"Custom2#"&amp;$B$7,"Custom3#"&amp;$B$8,"Custom4#"&amp;$B$9,"Entity#"&amp;$B141,"Account#"&amp;$H$15)+[2]!HsGetValue("FCC","Scenario#"&amp;$B$2,"Years#"&amp;$B$4,"Period#"&amp;$B$3,"View#"&amp;$B$10,"Consolidation#"&amp;$B$13,"Data Source#"&amp;$B$11,"Intercompany#"&amp;$B$14,"Movement#"&amp;$B$12,"Custom1#"&amp;$B$6,"Custom2#"&amp;$B$7,"Custom3#"&amp;$B$8,"Custom4#"&amp;$B$9,"Entity#"&amp;$B141,"Account#"&amp;$H$16)),2)</f>
        <v>0</v>
      </c>
      <c r="I141" s="231">
        <f>ROUND(([2]!HsGetValue("FCC","Scenario#"&amp;$B$2,"Years#"&amp;$B$4,"Period#"&amp;$B$3,"View#"&amp;$B$10,"Consolidation#"&amp;$B$13,"Data Source#"&amp;$B$11,"Intercompany#"&amp;$B$14,"Movement#"&amp;$B$12,"Custom1#"&amp;$B$6,"Custom2#"&amp;$B$7,"Custom3#"&amp;$B$8,"Custom4#"&amp;$B$9,"Entity#"&amp;$B141,"Account#"&amp;$I$15)+[2]!HsGetValue("FCC","Scenario#"&amp;$B$2,"Years#"&amp;$B$4,"Period#"&amp;$B$3,"View#"&amp;$B$10,"Consolidation#"&amp;$B$13,"Data Source#"&amp;$B$11,"Intercompany#"&amp;$B$14,"Movement#"&amp;$B$12,"Custom1#"&amp;$B$6,"Custom2#"&amp;$B$7,"Custom3#"&amp;$B$8,"Custom4#"&amp;$B$9,"Entity#"&amp;$B141,"Account#"&amp;$I$16)+[2]!HsGetValue("FCC","Scenario#"&amp;$B$2,"Years#"&amp;$B$4,"Period#"&amp;$B$3,"View#"&amp;$B$10,"Consolidation#"&amp;$B$13,"Data Source#"&amp;$B$11,"Intercompany#"&amp;$B$14,"Movement#"&amp;$B$12,"Custom1#"&amp;$B$6,"Custom2#"&amp;$B$7,"Custom3#"&amp;$B$8,"Custom4#"&amp;$B$9,"Entity#"&amp;$B141,"Account#"&amp;$I$17)),2)</f>
        <v>0</v>
      </c>
      <c r="J141" s="234">
        <f>ROUND(([2]!HsGetValue("FCC","Scenario#"&amp;$B$2,"Years#"&amp;$B$4,"Period#"&amp;$B$3,"View#"&amp;$B$10,"Consolidation#"&amp;$B$13,"Data Source#"&amp;$B$11,"Intercompany#"&amp;$B$14,"Movement#"&amp;$B$12,"Custom1#"&amp;$B$6,"Custom2#"&amp;$B$7,"Custom3#"&amp;$B$8,"Custom4#"&amp;$B$9,"Entity#"&amp;$B141,"Account#"&amp;$J$15)+[2]!HsGetValue("FCC","Scenario#"&amp;$B$2,"Years#"&amp;$B$4,"Period#"&amp;$B$3,"View#"&amp;$B$10,"Consolidation#"&amp;$B$13,"Data Source#"&amp;$B$11,"Intercompany#"&amp;$B$14,"Movement#"&amp;$B$12,"Custom1#"&amp;$B$6,"Custom2#"&amp;$B$7,"Custom3#"&amp;$B$8,"Custom4#"&amp;$B$9,"Entity#"&amp;$B141,"Account#"&amp;$J$16)),2)</f>
        <v>0</v>
      </c>
      <c r="K141" s="231">
        <f>ROUND(([2]!HsGetValue("FCC","Scenario#"&amp;$B$2,"Years#"&amp;$B$4,"Period#"&amp;$B$3,"View#"&amp;$B$10,"Consolidation#"&amp;$B$13,"Data Source#"&amp;$B$11,"Intercompany#"&amp;$B$14,"Movement#"&amp;$B$12,"Custom1#"&amp;$B$6,"Custom2#"&amp;$B$7,"Custom3#"&amp;$B$8,"Custom4#"&amp;$B$9,"Entity#"&amp;$B141,"Account#"&amp;$K$15)+[2]!HsGetValue("FCC","Scenario#"&amp;$B$2,"Years#"&amp;$B$4,"Period#"&amp;$B$3,"View#"&amp;$B$10,"Consolidation#"&amp;$B$13,"Data Source#"&amp;$B$11,"Intercompany#"&amp;$B$14,"Movement#"&amp;$B$12,"Custom1#"&amp;$B$6,"Custom2#"&amp;$B$7,"Custom3#"&amp;$B$8,"Custom4#"&amp;$B$9,"Entity#"&amp;$B141,"Account#"&amp;$K$16)+[2]!HsGetValue("FCC","Scenario#"&amp;$B$2,"Years#"&amp;$B$4,"Period#"&amp;$B$3,"View#"&amp;$B$10,"Consolidation#"&amp;$B$13,"Data Source#"&amp;$B$11,"Intercompany#"&amp;$B$14,"Movement#"&amp;$B$12,"Custom1#"&amp;$B$6,"Custom2#"&amp;$B$7,"Custom3#"&amp;$B$8,"Custom4#"&amp;$B$9,"Entity#"&amp;$B141,"Account#"&amp;$K$17)+[2]!HsGetValue("FCC","Scenario#"&amp;$B$2,"Years#"&amp;$B$4,"Period#"&amp;$B$3,"View#"&amp;$B$10,"Consolidation#"&amp;$B$13,"Data Source#"&amp;$B$11,"Intercompany#"&amp;$B$14,"Movement#"&amp;$B$12,"Custom1#"&amp;$B$6,"Custom2#"&amp;$B$7,"Custom3#"&amp;$B$8,"Custom4#"&amp;$B$9,"Entity#"&amp;$B141,"Account#"&amp;$K$18)),2)</f>
        <v>0</v>
      </c>
      <c r="L141" s="231">
        <f>ROUND(([2]!HsGetValue("FCC","Scenario#"&amp;$B$2,"Years#"&amp;$B$4,"Period#"&amp;$B$3,"View#"&amp;$B$10,"Consolidation#"&amp;$B$13,"Data Source#"&amp;$B$11,"Intercompany#"&amp;$B$14,"Movement#"&amp;$B$12,"Custom1#"&amp;$B$6,"Custom2#"&amp;$B$7,"Custom3#"&amp;$B$8,"Custom4#"&amp;$B$9,"Entity#"&amp;$B141,"Account#"&amp;$L$15)+[2]!HsGetValue("FCC","Scenario#"&amp;$B$2,"Years#"&amp;$B$4,"Period#"&amp;$B$3,"View#"&amp;$B$10,"Consolidation#"&amp;$B$13,"Data Source#"&amp;$B$11,"Intercompany#"&amp;$B$14,"Movement#"&amp;$B$12,"Custom1#"&amp;$B$6,"Custom2#"&amp;$B$7,"Custom3#"&amp;$B$8,"Custom4#"&amp;$B$9,"Entity#"&amp;$B141,"Account#"&amp;$L$16)),2)</f>
        <v>0</v>
      </c>
      <c r="M141" s="231">
        <f>ROUND(([2]!HsGetValue("FCC","Scenario#"&amp;$B$2,"Years#"&amp;$B$4,"Period#"&amp;$B$3,"View#"&amp;$B$10,"Consolidation#"&amp;$B$13,"Data Source#"&amp;$B$11,"Intercompany#"&amp;$B$14,"Movement#"&amp;$B$12,"Custom1#"&amp;$B$6,"Custom2#"&amp;$B$7,"Custom3#"&amp;$B$8,"Custom4#"&amp;$B$9,"Entity#"&amp;$B141,"Account#"&amp;$M$15)+[2]!HsGetValue("FCC","Scenario#"&amp;$B$2,"Years#"&amp;$B$4,"Period#"&amp;$B$3,"View#"&amp;$B$10,"Consolidation#"&amp;$B$13,"Data Source#"&amp;$B$11,"Intercompany#"&amp;$B$14,"Movement#"&amp;$B$12,"Custom1#"&amp;$B$6,"Custom2#"&amp;$B$7,"Custom3#"&amp;$B$8,"Custom4#"&amp;$B$9,"Entity#"&amp;$B141,"Account#"&amp;$M$16)+[2]!HsGetValue("FCC","Scenario#"&amp;$B$2,"Years#"&amp;$B$4,"Period#"&amp;$B$3,"View#"&amp;$B$10,"Consolidation#"&amp;$B$13,"Data Source#"&amp;$B$11,"Intercompany#"&amp;$B$14,"Movement#"&amp;$B$12,"Custom1#"&amp;$B$6,"Custom2#"&amp;$B$7,"Custom3#"&amp;$B$8,"Custom4#"&amp;$B$9,"Entity#"&amp;$B141,"Account#"&amp;$M$17)),2)</f>
        <v>0</v>
      </c>
      <c r="N141" s="231">
        <f>ROUND(([2]!HsGetValue("FCC","Scenario#"&amp;$B$2,"Years#"&amp;$B$4,"Period#"&amp;$B$3,"View#"&amp;$B$10,"Consolidation#"&amp;$B$13,"Data Source#"&amp;$B$11,"Intercompany#"&amp;$B$14,"Movement#"&amp;$B$12,"Custom1#"&amp;$B$6,"Custom2#"&amp;$B$7,"Custom3#"&amp;$B$8,"Custom4#"&amp;$B$9,"Entity#"&amp;$B141,"Account#"&amp;$N$15)+[2]!HsGetValue("FCC","Scenario#"&amp;$B$2,"Years#"&amp;$B$4,"Period#"&amp;$B$3,"View#"&amp;$B$10,"Consolidation#"&amp;$B$13,"Data Source#"&amp;$B$11,"Intercompany#"&amp;$B$14,"Movement#"&amp;$B$12,"Custom1#"&amp;$B$6,"Custom2#"&amp;$B$7,"Custom3#"&amp;$B$8,"Custom4#"&amp;$B$9,"Entity#"&amp;$B141,"Account#"&amp;$N$16)),2)</f>
        <v>0</v>
      </c>
      <c r="O141" s="231">
        <f>ROUND(([2]!HsGetValue("FCC","Scenario#"&amp;$B$2,"Years#"&amp;$B$4,"Period#"&amp;$B$3,"View#"&amp;$B$10,"Consolidation#"&amp;$B$13,"Data Source#"&amp;$B$11,"Intercompany#"&amp;$B$14,"Movement#"&amp;$B$12,"Custom1#"&amp;$B$6,"Custom2#"&amp;$B$7,"Custom3#"&amp;$B$8,"Custom4#"&amp;$B$9,"Entity#"&amp;$B141,"Account#"&amp;$O$15)+[2]!HsGetValue("FCC","Scenario#"&amp;$B$2,"Years#"&amp;$B$4,"Period#"&amp;$B$3,"View#"&amp;$B$10,"Consolidation#"&amp;$B$13,"Data Source#"&amp;$B$11,"Intercompany#"&amp;$B$14,"Movement#"&amp;$B$12,"Custom1#"&amp;$B$6,"Custom2#"&amp;$B$7,"Custom3#"&amp;$B$8,"Custom4#"&amp;$B$9,"Entity#"&amp;$B141,"Account#"&amp;$O$16)),2)</f>
        <v>0</v>
      </c>
      <c r="P141" s="231">
        <f>ROUND(([2]!HsGetValue("FCC","Scenario#"&amp;$B$2,"Years#"&amp;$B$4,"Period#"&amp;$B$3,"View#"&amp;$B$10,"Consolidation#"&amp;$B$13,"Data Source#"&amp;$B$11,"Intercompany#"&amp;$B$14,"Movement#"&amp;$B$12,"Custom1#"&amp;$B$6,"Custom2#"&amp;$B$7,"Custom3#"&amp;$B$8,"Custom4#"&amp;$B$9,"Entity#"&amp;$B141,"Account#"&amp;$P$15)+[2]!HsGetValue("FCC","Scenario#"&amp;$B$2,"Years#"&amp;$B$4,"Period#"&amp;$B$3,"View#"&amp;$B$10,"Consolidation#"&amp;$B$13,"Data Source#"&amp;$B$11,"Intercompany#"&amp;$B$14,"Movement#"&amp;$B$12,"Custom1#"&amp;$B$6,"Custom2#"&amp;$B$7,"Custom3#"&amp;$B$8,"Custom4#"&amp;$B$9,"Entity#"&amp;$B141,"Account#"&amp;$P$16)),2)</f>
        <v>0</v>
      </c>
      <c r="Q141" s="231">
        <f>ROUND(([2]!HsGetValue("FCC","Scenario#"&amp;$B$2,"Years#"&amp;$B$4,"Period#"&amp;$B$3,"View#"&amp;$B$10,"Consolidation#"&amp;$B$13,"Data Source#"&amp;$B$11,"Intercompany#"&amp;$B$14,"Movement#"&amp;$B$12,"Custom1#"&amp;$B$6,"Custom2#"&amp;$B$7,"Custom3#"&amp;$B$8,"Custom4#"&amp;$B$9,"Entity#"&amp;$B141,"Account#"&amp;$Q$15)),2)</f>
        <v>0</v>
      </c>
      <c r="R141" s="231">
        <f>ROUND(([2]!HsGetValue("FCC","Scenario#"&amp;$B$2,"Years#"&amp;$B$4,"Period#"&amp;$B$3,"View#"&amp;$B$10,"Consolidation#"&amp;$B$13,"Data Source#"&amp;$B$11,"Intercompany#"&amp;$B$14,"Movement#"&amp;$B$12,"Custom1#"&amp;$B$6,"Custom2#"&amp;$B$7,"Custom3#"&amp;$B$8,"Custom4#"&amp;$B$9,"Entity#"&amp;$B141,"Account#"&amp;$R$15)),2)</f>
        <v>0</v>
      </c>
      <c r="S141" s="231">
        <f>ROUND(([2]!HsGetValue("FCC","Scenario#"&amp;$B$2,"Years#"&amp;$B$4,"Period#"&amp;$B$3,"View#"&amp;$B$10,"Consolidation#"&amp;$B$13,"Data Source#"&amp;$B$11,"Intercompany#"&amp;$B$14,"Movement#"&amp;$B$12,"Custom1#"&amp;$B$6,"Custom2#"&amp;$B$7,"Custom3#"&amp;$B$8,"Custom4#"&amp;$B$9,"Entity#"&amp;$B141,"Account#"&amp;$S$15)),2)</f>
        <v>0</v>
      </c>
      <c r="T141" s="231"/>
      <c r="U141" s="231">
        <f>ROUND(([2]!HsGetValue("FCC","Scenario#"&amp;$B$2,"Years#"&amp;$B$4,"Period#"&amp;$B$3,"View#"&amp;$B$10,"Consolidation#"&amp;$B$13,"Data Source#"&amp;$B$11,"Intercompany#"&amp;$B$14,"Movement#"&amp;$B$12,"Custom1#"&amp;$B$6,"Custom2#"&amp;$B$7,"Custom3#"&amp;$B$8,"Custom4#"&amp;$B$9,"Entity#"&amp;$B141,"Account#"&amp;$U$15)),2)</f>
        <v>0</v>
      </c>
      <c r="V141" s="231">
        <f>ROUND(([2]!HsGetValue("FCC","Scenario#"&amp;$B$2,"Years#"&amp;$B$4,"Period#"&amp;$B$3,"View#"&amp;$B$10,"Consolidation#"&amp;$B$13,"Data Source#"&amp;$B$11,"Intercompany#"&amp;$B$14,"Movement#"&amp;$B$12,"Custom1#"&amp;$B$6,"Custom2#"&amp;$B$7,"Custom3#"&amp;$B$8,"Custom4#"&amp;$B$9,"Entity#"&amp;$B141,"Account#"&amp;$V$15)),2)</f>
        <v>0</v>
      </c>
      <c r="W141" s="231">
        <f>ROUND(([2]!HsGetValue("FCC","Scenario#"&amp;$B$2,"Years#"&amp;$B$4,"Period#"&amp;$B$3,"View#"&amp;$B$10,"Consolidation#"&amp;$B$13,"Data Source#"&amp;$B$11,"Intercompany#"&amp;$B$14,"Movement#"&amp;$B$12,"Custom1#"&amp;$B$6,"Custom2#"&amp;$B$7,"Custom3#"&amp;$B$8,"Custom4#"&amp;$B$9,"Entity#"&amp;$B141,"Account#"&amp;$W$15)+[2]!HsGetValue("FCC","Scenario#"&amp;$B$2,"Years#"&amp;$B$4,"Period#"&amp;$B$3,"View#"&amp;$B$10,"Consolidation#"&amp;$B$13,"Data Source#"&amp;$B$11,"Intercompany#"&amp;$B$14,"Movement#"&amp;$B$12,"Custom1#"&amp;$B$6,"Custom2#"&amp;$B$7,"Custom3#"&amp;$B$8,"Custom4#"&amp;$B$9,"Entity#"&amp;$B141,"Account#"&amp;$W$16)),2)</f>
        <v>0</v>
      </c>
    </row>
    <row r="142" spans="1:23" s="41" customFormat="1" ht="15" customHeight="1">
      <c r="A142" s="41" t="s">
        <v>420</v>
      </c>
      <c r="B142" s="41" t="s">
        <v>421</v>
      </c>
      <c r="C142" s="236" t="s">
        <v>225</v>
      </c>
      <c r="D142" s="236" t="s">
        <v>180</v>
      </c>
      <c r="E142" s="41" t="s">
        <v>164</v>
      </c>
      <c r="F142" s="229">
        <f t="shared" si="4"/>
        <v>292706185</v>
      </c>
      <c r="G142" s="231">
        <f>ROUND(([2]!HsGetValue("FCC","Scenario#"&amp;$B$2,"Years#"&amp;$B$4,"Period#"&amp;$B$3,"View#"&amp;$B$10,"Consolidation#"&amp;$B$13,"Data Source#"&amp;B$11,"Intercompany#"&amp;$B$14,"Movement#"&amp;$B$12,"Custom1#"&amp;$B$6,"Custom2#"&amp;$B$7,"Custom3#"&amp;$B$8,"Custom4#"&amp;$B$9,"Entity#"&amp;$B142,"Account#"&amp;$G$15)+[2]!HsGetValue("FCC","Scenario#"&amp;$B$2,"Years#"&amp;$B$4,"Period#"&amp;$B$3,"View#"&amp;$B$10,"Consolidation#"&amp;$B$13,"Data Source#"&amp;B$11,"Intercompany#"&amp;$B$14,"Movement#"&amp;$B$12,"Custom1#"&amp;$B$6,"Custom2#"&amp;$B$7,"Custom3#"&amp;$B$8,"Custom4#"&amp;$B$9,"Entity#"&amp;$B142,"Account#"&amp;$G$16)),2)</f>
        <v>737572</v>
      </c>
      <c r="H142" s="231">
        <f>ROUND(([2]!HsGetValue("FCC","Scenario#"&amp;$B$2,"Years#"&amp;$B$4,"Period#"&amp;$B$3,"View#"&amp;$B$10,"Consolidation#"&amp;$B$13,"Data Source#"&amp;$B$11,"Intercompany#"&amp;$B$14,"Movement#"&amp;$B$12,"Custom1#"&amp;$B$6,"Custom2#"&amp;$B$7,"Custom3#"&amp;$B$8,"Custom4#"&amp;$B$9,"Entity#"&amp;$B142,"Account#"&amp;$H$15)+[2]!HsGetValue("FCC","Scenario#"&amp;$B$2,"Years#"&amp;$B$4,"Period#"&amp;$B$3,"View#"&amp;$B$10,"Consolidation#"&amp;$B$13,"Data Source#"&amp;$B$11,"Intercompany#"&amp;$B$14,"Movement#"&amp;$B$12,"Custom1#"&amp;$B$6,"Custom2#"&amp;$B$7,"Custom3#"&amp;$B$8,"Custom4#"&amp;$B$9,"Entity#"&amp;$B142,"Account#"&amp;$H$16)),2)</f>
        <v>737572</v>
      </c>
      <c r="I142" s="231">
        <f>ROUND(([2]!HsGetValue("FCC","Scenario#"&amp;$B$2,"Years#"&amp;$B$4,"Period#"&amp;$B$3,"View#"&amp;$B$10,"Consolidation#"&amp;$B$13,"Data Source#"&amp;$B$11,"Intercompany#"&amp;$B$14,"Movement#"&amp;$B$12,"Custom1#"&amp;$B$6,"Custom2#"&amp;$B$7,"Custom3#"&amp;$B$8,"Custom4#"&amp;$B$9,"Entity#"&amp;$B142,"Account#"&amp;$I$15)+[2]!HsGetValue("FCC","Scenario#"&amp;$B$2,"Years#"&amp;$B$4,"Period#"&amp;$B$3,"View#"&amp;$B$10,"Consolidation#"&amp;$B$13,"Data Source#"&amp;$B$11,"Intercompany#"&amp;$B$14,"Movement#"&amp;$B$12,"Custom1#"&amp;$B$6,"Custom2#"&amp;$B$7,"Custom3#"&amp;$B$8,"Custom4#"&amp;$B$9,"Entity#"&amp;$B142,"Account#"&amp;$I$16)+[2]!HsGetValue("FCC","Scenario#"&amp;$B$2,"Years#"&amp;$B$4,"Period#"&amp;$B$3,"View#"&amp;$B$10,"Consolidation#"&amp;$B$13,"Data Source#"&amp;$B$11,"Intercompany#"&amp;$B$14,"Movement#"&amp;$B$12,"Custom1#"&amp;$B$6,"Custom2#"&amp;$B$7,"Custom3#"&amp;$B$8,"Custom4#"&amp;$B$9,"Entity#"&amp;$B142,"Account#"&amp;$I$17)),2)</f>
        <v>34131157</v>
      </c>
      <c r="J142" s="234">
        <f>ROUND(([2]!HsGetValue("FCC","Scenario#"&amp;$B$2,"Years#"&amp;$B$4,"Period#"&amp;$B$3,"View#"&amp;$B$10,"Consolidation#"&amp;$B$13,"Data Source#"&amp;$B$11,"Intercompany#"&amp;$B$14,"Movement#"&amp;$B$12,"Custom1#"&amp;$B$6,"Custom2#"&amp;$B$7,"Custom3#"&amp;$B$8,"Custom4#"&amp;$B$9,"Entity#"&amp;$B142,"Account#"&amp;$J$15)+[2]!HsGetValue("FCC","Scenario#"&amp;$B$2,"Years#"&amp;$B$4,"Period#"&amp;$B$3,"View#"&amp;$B$10,"Consolidation#"&amp;$B$13,"Data Source#"&amp;$B$11,"Intercompany#"&amp;$B$14,"Movement#"&amp;$B$12,"Custom1#"&amp;$B$6,"Custom2#"&amp;$B$7,"Custom3#"&amp;$B$8,"Custom4#"&amp;$B$9,"Entity#"&amp;$B142,"Account#"&amp;$J$16)),2)</f>
        <v>0</v>
      </c>
      <c r="K142" s="231">
        <f>ROUND(([2]!HsGetValue("FCC","Scenario#"&amp;$B$2,"Years#"&amp;$B$4,"Period#"&amp;$B$3,"View#"&amp;$B$10,"Consolidation#"&amp;$B$13,"Data Source#"&amp;$B$11,"Intercompany#"&amp;$B$14,"Movement#"&amp;$B$12,"Custom1#"&amp;$B$6,"Custom2#"&amp;$B$7,"Custom3#"&amp;$B$8,"Custom4#"&amp;$B$9,"Entity#"&amp;$B142,"Account#"&amp;$K$15)+[2]!HsGetValue("FCC","Scenario#"&amp;$B$2,"Years#"&amp;$B$4,"Period#"&amp;$B$3,"View#"&amp;$B$10,"Consolidation#"&amp;$B$13,"Data Source#"&amp;$B$11,"Intercompany#"&amp;$B$14,"Movement#"&amp;$B$12,"Custom1#"&amp;$B$6,"Custom2#"&amp;$B$7,"Custom3#"&amp;$B$8,"Custom4#"&amp;$B$9,"Entity#"&amp;$B142,"Account#"&amp;$K$16)+[2]!HsGetValue("FCC","Scenario#"&amp;$B$2,"Years#"&amp;$B$4,"Period#"&amp;$B$3,"View#"&amp;$B$10,"Consolidation#"&amp;$B$13,"Data Source#"&amp;$B$11,"Intercompany#"&amp;$B$14,"Movement#"&amp;$B$12,"Custom1#"&amp;$B$6,"Custom2#"&amp;$B$7,"Custom3#"&amp;$B$8,"Custom4#"&amp;$B$9,"Entity#"&amp;$B142,"Account#"&amp;$K$17)+[2]!HsGetValue("FCC","Scenario#"&amp;$B$2,"Years#"&amp;$B$4,"Period#"&amp;$B$3,"View#"&amp;$B$10,"Consolidation#"&amp;$B$13,"Data Source#"&amp;$B$11,"Intercompany#"&amp;$B$14,"Movement#"&amp;$B$12,"Custom1#"&amp;$B$6,"Custom2#"&amp;$B$7,"Custom3#"&amp;$B$8,"Custom4#"&amp;$B$9,"Entity#"&amp;$B142,"Account#"&amp;$K$18)),2)</f>
        <v>0</v>
      </c>
      <c r="L142" s="231">
        <f>ROUND(([2]!HsGetValue("FCC","Scenario#"&amp;$B$2,"Years#"&amp;$B$4,"Period#"&amp;$B$3,"View#"&amp;$B$10,"Consolidation#"&amp;$B$13,"Data Source#"&amp;$B$11,"Intercompany#"&amp;$B$14,"Movement#"&amp;$B$12,"Custom1#"&amp;$B$6,"Custom2#"&amp;$B$7,"Custom3#"&amp;$B$8,"Custom4#"&amp;$B$9,"Entity#"&amp;$B142,"Account#"&amp;$L$15)+[2]!HsGetValue("FCC","Scenario#"&amp;$B$2,"Years#"&amp;$B$4,"Period#"&amp;$B$3,"View#"&amp;$B$10,"Consolidation#"&amp;$B$13,"Data Source#"&amp;$B$11,"Intercompany#"&amp;$B$14,"Movement#"&amp;$B$12,"Custom1#"&amp;$B$6,"Custom2#"&amp;$B$7,"Custom3#"&amp;$B$8,"Custom4#"&amp;$B$9,"Entity#"&amp;$B142,"Account#"&amp;$L$16)),2)</f>
        <v>256697882</v>
      </c>
      <c r="M142" s="231">
        <f>ROUND(([2]!HsGetValue("FCC","Scenario#"&amp;$B$2,"Years#"&amp;$B$4,"Period#"&amp;$B$3,"View#"&amp;$B$10,"Consolidation#"&amp;$B$13,"Data Source#"&amp;$B$11,"Intercompany#"&amp;$B$14,"Movement#"&amp;$B$12,"Custom1#"&amp;$B$6,"Custom2#"&amp;$B$7,"Custom3#"&amp;$B$8,"Custom4#"&amp;$B$9,"Entity#"&amp;$B142,"Account#"&amp;$M$15)+[2]!HsGetValue("FCC","Scenario#"&amp;$B$2,"Years#"&amp;$B$4,"Period#"&amp;$B$3,"View#"&amp;$B$10,"Consolidation#"&amp;$B$13,"Data Source#"&amp;$B$11,"Intercompany#"&amp;$B$14,"Movement#"&amp;$B$12,"Custom1#"&amp;$B$6,"Custom2#"&amp;$B$7,"Custom3#"&amp;$B$8,"Custom4#"&amp;$B$9,"Entity#"&amp;$B142,"Account#"&amp;$M$16)+[2]!HsGetValue("FCC","Scenario#"&amp;$B$2,"Years#"&amp;$B$4,"Period#"&amp;$B$3,"View#"&amp;$B$10,"Consolidation#"&amp;$B$13,"Data Source#"&amp;$B$11,"Intercompany#"&amp;$B$14,"Movement#"&amp;$B$12,"Custom1#"&amp;$B$6,"Custom2#"&amp;$B$7,"Custom3#"&amp;$B$8,"Custom4#"&amp;$B$9,"Entity#"&amp;$B142,"Account#"&amp;$M$17)),2)</f>
        <v>0</v>
      </c>
      <c r="N142" s="231">
        <f>ROUND(([2]!HsGetValue("FCC","Scenario#"&amp;$B$2,"Years#"&amp;$B$4,"Period#"&amp;$B$3,"View#"&amp;$B$10,"Consolidation#"&amp;$B$13,"Data Source#"&amp;$B$11,"Intercompany#"&amp;$B$14,"Movement#"&amp;$B$12,"Custom1#"&amp;$B$6,"Custom2#"&amp;$B$7,"Custom3#"&amp;$B$8,"Custom4#"&amp;$B$9,"Entity#"&amp;$B142,"Account#"&amp;$N$15)+[2]!HsGetValue("FCC","Scenario#"&amp;$B$2,"Years#"&amp;$B$4,"Period#"&amp;$B$3,"View#"&amp;$B$10,"Consolidation#"&amp;$B$13,"Data Source#"&amp;$B$11,"Intercompany#"&amp;$B$14,"Movement#"&amp;$B$12,"Custom1#"&amp;$B$6,"Custom2#"&amp;$B$7,"Custom3#"&amp;$B$8,"Custom4#"&amp;$B$9,"Entity#"&amp;$B142,"Account#"&amp;$N$16)),2)</f>
        <v>0</v>
      </c>
      <c r="O142" s="231">
        <f>ROUND(([2]!HsGetValue("FCC","Scenario#"&amp;$B$2,"Years#"&amp;$B$4,"Period#"&amp;$B$3,"View#"&amp;$B$10,"Consolidation#"&amp;$B$13,"Data Source#"&amp;$B$11,"Intercompany#"&amp;$B$14,"Movement#"&amp;$B$12,"Custom1#"&amp;$B$6,"Custom2#"&amp;$B$7,"Custom3#"&amp;$B$8,"Custom4#"&amp;$B$9,"Entity#"&amp;$B142,"Account#"&amp;$O$15)+[2]!HsGetValue("FCC","Scenario#"&amp;$B$2,"Years#"&amp;$B$4,"Period#"&amp;$B$3,"View#"&amp;$B$10,"Consolidation#"&amp;$B$13,"Data Source#"&amp;$B$11,"Intercompany#"&amp;$B$14,"Movement#"&amp;$B$12,"Custom1#"&amp;$B$6,"Custom2#"&amp;$B$7,"Custom3#"&amp;$B$8,"Custom4#"&amp;$B$9,"Entity#"&amp;$B142,"Account#"&amp;$O$16)),2)</f>
        <v>0</v>
      </c>
      <c r="P142" s="231">
        <f>ROUND(([2]!HsGetValue("FCC","Scenario#"&amp;$B$2,"Years#"&amp;$B$4,"Period#"&amp;$B$3,"View#"&amp;$B$10,"Consolidation#"&amp;$B$13,"Data Source#"&amp;$B$11,"Intercompany#"&amp;$B$14,"Movement#"&amp;$B$12,"Custom1#"&amp;$B$6,"Custom2#"&amp;$B$7,"Custom3#"&amp;$B$8,"Custom4#"&amp;$B$9,"Entity#"&amp;$B142,"Account#"&amp;$P$15)+[2]!HsGetValue("FCC","Scenario#"&amp;$B$2,"Years#"&amp;$B$4,"Period#"&amp;$B$3,"View#"&amp;$B$10,"Consolidation#"&amp;$B$13,"Data Source#"&amp;$B$11,"Intercompany#"&amp;$B$14,"Movement#"&amp;$B$12,"Custom1#"&amp;$B$6,"Custom2#"&amp;$B$7,"Custom3#"&amp;$B$8,"Custom4#"&amp;$B$9,"Entity#"&amp;$B142,"Account#"&amp;$P$16)),2)</f>
        <v>0</v>
      </c>
      <c r="Q142" s="231">
        <f>ROUND(([2]!HsGetValue("FCC","Scenario#"&amp;$B$2,"Years#"&amp;$B$4,"Period#"&amp;$B$3,"View#"&amp;$B$10,"Consolidation#"&amp;$B$13,"Data Source#"&amp;$B$11,"Intercompany#"&amp;$B$14,"Movement#"&amp;$B$12,"Custom1#"&amp;$B$6,"Custom2#"&amp;$B$7,"Custom3#"&amp;$B$8,"Custom4#"&amp;$B$9,"Entity#"&amp;$B142,"Account#"&amp;$Q$15)),2)</f>
        <v>0</v>
      </c>
      <c r="R142" s="231">
        <f>ROUND(([2]!HsGetValue("FCC","Scenario#"&amp;$B$2,"Years#"&amp;$B$4,"Period#"&amp;$B$3,"View#"&amp;$B$10,"Consolidation#"&amp;$B$13,"Data Source#"&amp;$B$11,"Intercompany#"&amp;$B$14,"Movement#"&amp;$B$12,"Custom1#"&amp;$B$6,"Custom2#"&amp;$B$7,"Custom3#"&amp;$B$8,"Custom4#"&amp;$B$9,"Entity#"&amp;$B142,"Account#"&amp;$R$15)),2)</f>
        <v>0</v>
      </c>
      <c r="S142" s="231">
        <f>ROUND(([2]!HsGetValue("FCC","Scenario#"&amp;$B$2,"Years#"&amp;$B$4,"Period#"&amp;$B$3,"View#"&amp;$B$10,"Consolidation#"&amp;$B$13,"Data Source#"&amp;$B$11,"Intercompany#"&amp;$B$14,"Movement#"&amp;$B$12,"Custom1#"&amp;$B$6,"Custom2#"&amp;$B$7,"Custom3#"&amp;$B$8,"Custom4#"&amp;$B$9,"Entity#"&amp;$B142,"Account#"&amp;$S$15)),2)</f>
        <v>6809956</v>
      </c>
      <c r="T142" s="231"/>
      <c r="U142" s="231">
        <f>ROUND(([2]!HsGetValue("FCC","Scenario#"&amp;$B$2,"Years#"&amp;$B$4,"Period#"&amp;$B$3,"View#"&amp;$B$10,"Consolidation#"&amp;$B$13,"Data Source#"&amp;$B$11,"Intercompany#"&amp;$B$14,"Movement#"&amp;$B$12,"Custom1#"&amp;$B$6,"Custom2#"&amp;$B$7,"Custom3#"&amp;$B$8,"Custom4#"&amp;$B$9,"Entity#"&amp;$B142,"Account#"&amp;$U$15)),2)</f>
        <v>0</v>
      </c>
      <c r="V142" s="231">
        <f>ROUND(([2]!HsGetValue("FCC","Scenario#"&amp;$B$2,"Years#"&amp;$B$4,"Period#"&amp;$B$3,"View#"&amp;$B$10,"Consolidation#"&amp;$B$13,"Data Source#"&amp;$B$11,"Intercompany#"&amp;$B$14,"Movement#"&amp;$B$12,"Custom1#"&amp;$B$6,"Custom2#"&amp;$B$7,"Custom3#"&amp;$B$8,"Custom4#"&amp;$B$9,"Entity#"&amp;$B142,"Account#"&amp;$V$15)),2)</f>
        <v>0</v>
      </c>
      <c r="W142" s="231">
        <f>ROUND(([2]!HsGetValue("FCC","Scenario#"&amp;$B$2,"Years#"&amp;$B$4,"Period#"&amp;$B$3,"View#"&amp;$B$10,"Consolidation#"&amp;$B$13,"Data Source#"&amp;$B$11,"Intercompany#"&amp;$B$14,"Movement#"&amp;$B$12,"Custom1#"&amp;$B$6,"Custom2#"&amp;$B$7,"Custom3#"&amp;$B$8,"Custom4#"&amp;$B$9,"Entity#"&amp;$B142,"Account#"&amp;$W$15)+[2]!HsGetValue("FCC","Scenario#"&amp;$B$2,"Years#"&amp;$B$4,"Period#"&amp;$B$3,"View#"&amp;$B$10,"Consolidation#"&amp;$B$13,"Data Source#"&amp;$B$11,"Intercompany#"&amp;$B$14,"Movement#"&amp;$B$12,"Custom1#"&amp;$B$6,"Custom2#"&amp;$B$7,"Custom3#"&amp;$B$8,"Custom4#"&amp;$B$9,"Entity#"&amp;$B142,"Account#"&amp;$W$16)),2)</f>
        <v>1139574</v>
      </c>
    </row>
    <row r="143" spans="1:23" s="41" customFormat="1" ht="15" customHeight="1">
      <c r="A143" s="41" t="s">
        <v>420</v>
      </c>
      <c r="B143" s="41" t="s">
        <v>308</v>
      </c>
      <c r="C143" s="236" t="s">
        <v>221</v>
      </c>
      <c r="D143" s="236"/>
      <c r="E143" s="41" t="s">
        <v>233</v>
      </c>
      <c r="F143" s="229">
        <f t="shared" si="4"/>
        <v>0</v>
      </c>
      <c r="G143" s="231">
        <f>ROUND(([2]!HsGetValue("FCC","Scenario#"&amp;$B$2,"Years#"&amp;$B$4,"Period#"&amp;$B$3,"View#"&amp;$B$10,"Consolidation#"&amp;$B$13,"Data Source#"&amp;B$11,"Intercompany#"&amp;$B$14,"Movement#"&amp;$B$12,"Custom1#"&amp;$B$6,"Custom2#"&amp;$B$7,"Custom3#"&amp;$B$8,"Custom4#"&amp;$B$9,"Entity#"&amp;$B143,"Account#"&amp;$G$15)+[2]!HsGetValue("FCC","Scenario#"&amp;$B$2,"Years#"&amp;$B$4,"Period#"&amp;$B$3,"View#"&amp;$B$10,"Consolidation#"&amp;$B$13,"Data Source#"&amp;B$11,"Intercompany#"&amp;$B$14,"Movement#"&amp;$B$12,"Custom1#"&amp;$B$6,"Custom2#"&amp;$B$7,"Custom3#"&amp;$B$8,"Custom4#"&amp;$B$9,"Entity#"&amp;$B143,"Account#"&amp;$G$16)),2)</f>
        <v>0</v>
      </c>
      <c r="H143" s="231">
        <f>ROUND(([2]!HsGetValue("FCC","Scenario#"&amp;$B$2,"Years#"&amp;$B$4,"Period#"&amp;$B$3,"View#"&amp;$B$10,"Consolidation#"&amp;$B$13,"Data Source#"&amp;$B$11,"Intercompany#"&amp;$B$14,"Movement#"&amp;$B$12,"Custom1#"&amp;$B$6,"Custom2#"&amp;$B$7,"Custom3#"&amp;$B$8,"Custom4#"&amp;$B$9,"Entity#"&amp;$B143,"Account#"&amp;$H$15)+[2]!HsGetValue("FCC","Scenario#"&amp;$B$2,"Years#"&amp;$B$4,"Period#"&amp;$B$3,"View#"&amp;$B$10,"Consolidation#"&amp;$B$13,"Data Source#"&amp;$B$11,"Intercompany#"&amp;$B$14,"Movement#"&amp;$B$12,"Custom1#"&amp;$B$6,"Custom2#"&amp;$B$7,"Custom3#"&amp;$B$8,"Custom4#"&amp;$B$9,"Entity#"&amp;$B143,"Account#"&amp;$H$16)),2)</f>
        <v>0</v>
      </c>
      <c r="I143" s="231">
        <f>ROUND(([2]!HsGetValue("FCC","Scenario#"&amp;$B$2,"Years#"&amp;$B$4,"Period#"&amp;$B$3,"View#"&amp;$B$10,"Consolidation#"&amp;$B$13,"Data Source#"&amp;$B$11,"Intercompany#"&amp;$B$14,"Movement#"&amp;$B$12,"Custom1#"&amp;$B$6,"Custom2#"&amp;$B$7,"Custom3#"&amp;$B$8,"Custom4#"&amp;$B$9,"Entity#"&amp;$B143,"Account#"&amp;$I$15)+[2]!HsGetValue("FCC","Scenario#"&amp;$B$2,"Years#"&amp;$B$4,"Period#"&amp;$B$3,"View#"&amp;$B$10,"Consolidation#"&amp;$B$13,"Data Source#"&amp;$B$11,"Intercompany#"&amp;$B$14,"Movement#"&amp;$B$12,"Custom1#"&amp;$B$6,"Custom2#"&amp;$B$7,"Custom3#"&amp;$B$8,"Custom4#"&amp;$B$9,"Entity#"&amp;$B143,"Account#"&amp;$I$16)+[2]!HsGetValue("FCC","Scenario#"&amp;$B$2,"Years#"&amp;$B$4,"Period#"&amp;$B$3,"View#"&amp;$B$10,"Consolidation#"&amp;$B$13,"Data Source#"&amp;$B$11,"Intercompany#"&amp;$B$14,"Movement#"&amp;$B$12,"Custom1#"&amp;$B$6,"Custom2#"&amp;$B$7,"Custom3#"&amp;$B$8,"Custom4#"&amp;$B$9,"Entity#"&amp;$B143,"Account#"&amp;$I$17)),2)</f>
        <v>0</v>
      </c>
      <c r="J143" s="234">
        <f>ROUND(([2]!HsGetValue("FCC","Scenario#"&amp;$B$2,"Years#"&amp;$B$4,"Period#"&amp;$B$3,"View#"&amp;$B$10,"Consolidation#"&amp;$B$13,"Data Source#"&amp;$B$11,"Intercompany#"&amp;$B$14,"Movement#"&amp;$B$12,"Custom1#"&amp;$B$6,"Custom2#"&amp;$B$7,"Custom3#"&amp;$B$8,"Custom4#"&amp;$B$9,"Entity#"&amp;$B143,"Account#"&amp;$J$15)+[2]!HsGetValue("FCC","Scenario#"&amp;$B$2,"Years#"&amp;$B$4,"Period#"&amp;$B$3,"View#"&amp;$B$10,"Consolidation#"&amp;$B$13,"Data Source#"&amp;$B$11,"Intercompany#"&amp;$B$14,"Movement#"&amp;$B$12,"Custom1#"&amp;$B$6,"Custom2#"&amp;$B$7,"Custom3#"&amp;$B$8,"Custom4#"&amp;$B$9,"Entity#"&amp;$B143,"Account#"&amp;$J$16)),2)</f>
        <v>0</v>
      </c>
      <c r="K143" s="231">
        <f>ROUND(([2]!HsGetValue("FCC","Scenario#"&amp;$B$2,"Years#"&amp;$B$4,"Period#"&amp;$B$3,"View#"&amp;$B$10,"Consolidation#"&amp;$B$13,"Data Source#"&amp;$B$11,"Intercompany#"&amp;$B$14,"Movement#"&amp;$B$12,"Custom1#"&amp;$B$6,"Custom2#"&amp;$B$7,"Custom3#"&amp;$B$8,"Custom4#"&amp;$B$9,"Entity#"&amp;$B143,"Account#"&amp;$K$15)+[2]!HsGetValue("FCC","Scenario#"&amp;$B$2,"Years#"&amp;$B$4,"Period#"&amp;$B$3,"View#"&amp;$B$10,"Consolidation#"&amp;$B$13,"Data Source#"&amp;$B$11,"Intercompany#"&amp;$B$14,"Movement#"&amp;$B$12,"Custom1#"&amp;$B$6,"Custom2#"&amp;$B$7,"Custom3#"&amp;$B$8,"Custom4#"&amp;$B$9,"Entity#"&amp;$B143,"Account#"&amp;$K$16)+[2]!HsGetValue("FCC","Scenario#"&amp;$B$2,"Years#"&amp;$B$4,"Period#"&amp;$B$3,"View#"&amp;$B$10,"Consolidation#"&amp;$B$13,"Data Source#"&amp;$B$11,"Intercompany#"&amp;$B$14,"Movement#"&amp;$B$12,"Custom1#"&amp;$B$6,"Custom2#"&amp;$B$7,"Custom3#"&amp;$B$8,"Custom4#"&amp;$B$9,"Entity#"&amp;$B143,"Account#"&amp;$K$17)+[2]!HsGetValue("FCC","Scenario#"&amp;$B$2,"Years#"&amp;$B$4,"Period#"&amp;$B$3,"View#"&amp;$B$10,"Consolidation#"&amp;$B$13,"Data Source#"&amp;$B$11,"Intercompany#"&amp;$B$14,"Movement#"&amp;$B$12,"Custom1#"&amp;$B$6,"Custom2#"&amp;$B$7,"Custom3#"&amp;$B$8,"Custom4#"&amp;$B$9,"Entity#"&amp;$B143,"Account#"&amp;$K$18)),2)</f>
        <v>0</v>
      </c>
      <c r="L143" s="231">
        <f>ROUND(([2]!HsGetValue("FCC","Scenario#"&amp;$B$2,"Years#"&amp;$B$4,"Period#"&amp;$B$3,"View#"&amp;$B$10,"Consolidation#"&amp;$B$13,"Data Source#"&amp;$B$11,"Intercompany#"&amp;$B$14,"Movement#"&amp;$B$12,"Custom1#"&amp;$B$6,"Custom2#"&amp;$B$7,"Custom3#"&amp;$B$8,"Custom4#"&amp;$B$9,"Entity#"&amp;$B143,"Account#"&amp;$L$15)+[2]!HsGetValue("FCC","Scenario#"&amp;$B$2,"Years#"&amp;$B$4,"Period#"&amp;$B$3,"View#"&amp;$B$10,"Consolidation#"&amp;$B$13,"Data Source#"&amp;$B$11,"Intercompany#"&amp;$B$14,"Movement#"&amp;$B$12,"Custom1#"&amp;$B$6,"Custom2#"&amp;$B$7,"Custom3#"&amp;$B$8,"Custom4#"&amp;$B$9,"Entity#"&amp;$B143,"Account#"&amp;$L$16)),2)</f>
        <v>0</v>
      </c>
      <c r="M143" s="231">
        <f>ROUND(([2]!HsGetValue("FCC","Scenario#"&amp;$B$2,"Years#"&amp;$B$4,"Period#"&amp;$B$3,"View#"&amp;$B$10,"Consolidation#"&amp;$B$13,"Data Source#"&amp;$B$11,"Intercompany#"&amp;$B$14,"Movement#"&amp;$B$12,"Custom1#"&amp;$B$6,"Custom2#"&amp;$B$7,"Custom3#"&amp;$B$8,"Custom4#"&amp;$B$9,"Entity#"&amp;$B143,"Account#"&amp;$M$15)+[2]!HsGetValue("FCC","Scenario#"&amp;$B$2,"Years#"&amp;$B$4,"Period#"&amp;$B$3,"View#"&amp;$B$10,"Consolidation#"&amp;$B$13,"Data Source#"&amp;$B$11,"Intercompany#"&amp;$B$14,"Movement#"&amp;$B$12,"Custom1#"&amp;$B$6,"Custom2#"&amp;$B$7,"Custom3#"&amp;$B$8,"Custom4#"&amp;$B$9,"Entity#"&amp;$B143,"Account#"&amp;$M$16)+[2]!HsGetValue("FCC","Scenario#"&amp;$B$2,"Years#"&amp;$B$4,"Period#"&amp;$B$3,"View#"&amp;$B$10,"Consolidation#"&amp;$B$13,"Data Source#"&amp;$B$11,"Intercompany#"&amp;$B$14,"Movement#"&amp;$B$12,"Custom1#"&amp;$B$6,"Custom2#"&amp;$B$7,"Custom3#"&amp;$B$8,"Custom4#"&amp;$B$9,"Entity#"&amp;$B143,"Account#"&amp;$M$17)),2)</f>
        <v>0</v>
      </c>
      <c r="N143" s="231">
        <f>ROUND(([2]!HsGetValue("FCC","Scenario#"&amp;$B$2,"Years#"&amp;$B$4,"Period#"&amp;$B$3,"View#"&amp;$B$10,"Consolidation#"&amp;$B$13,"Data Source#"&amp;$B$11,"Intercompany#"&amp;$B$14,"Movement#"&amp;$B$12,"Custom1#"&amp;$B$6,"Custom2#"&amp;$B$7,"Custom3#"&amp;$B$8,"Custom4#"&amp;$B$9,"Entity#"&amp;$B143,"Account#"&amp;$N$15)+[2]!HsGetValue("FCC","Scenario#"&amp;$B$2,"Years#"&amp;$B$4,"Period#"&amp;$B$3,"View#"&amp;$B$10,"Consolidation#"&amp;$B$13,"Data Source#"&amp;$B$11,"Intercompany#"&amp;$B$14,"Movement#"&amp;$B$12,"Custom1#"&amp;$B$6,"Custom2#"&amp;$B$7,"Custom3#"&amp;$B$8,"Custom4#"&amp;$B$9,"Entity#"&amp;$B143,"Account#"&amp;$N$16)),2)</f>
        <v>0</v>
      </c>
      <c r="O143" s="231">
        <f>ROUND(([2]!HsGetValue("FCC","Scenario#"&amp;$B$2,"Years#"&amp;$B$4,"Period#"&amp;$B$3,"View#"&amp;$B$10,"Consolidation#"&amp;$B$13,"Data Source#"&amp;$B$11,"Intercompany#"&amp;$B$14,"Movement#"&amp;$B$12,"Custom1#"&amp;$B$6,"Custom2#"&amp;$B$7,"Custom3#"&amp;$B$8,"Custom4#"&amp;$B$9,"Entity#"&amp;$B143,"Account#"&amp;$O$15)+[2]!HsGetValue("FCC","Scenario#"&amp;$B$2,"Years#"&amp;$B$4,"Period#"&amp;$B$3,"View#"&amp;$B$10,"Consolidation#"&amp;$B$13,"Data Source#"&amp;$B$11,"Intercompany#"&amp;$B$14,"Movement#"&amp;$B$12,"Custom1#"&amp;$B$6,"Custom2#"&amp;$B$7,"Custom3#"&amp;$B$8,"Custom4#"&amp;$B$9,"Entity#"&amp;$B143,"Account#"&amp;$O$16)),2)</f>
        <v>0</v>
      </c>
      <c r="P143" s="231">
        <f>ROUND(([2]!HsGetValue("FCC","Scenario#"&amp;$B$2,"Years#"&amp;$B$4,"Period#"&amp;$B$3,"View#"&amp;$B$10,"Consolidation#"&amp;$B$13,"Data Source#"&amp;$B$11,"Intercompany#"&amp;$B$14,"Movement#"&amp;$B$12,"Custom1#"&amp;$B$6,"Custom2#"&amp;$B$7,"Custom3#"&amp;$B$8,"Custom4#"&amp;$B$9,"Entity#"&amp;$B143,"Account#"&amp;$P$15)+[2]!HsGetValue("FCC","Scenario#"&amp;$B$2,"Years#"&amp;$B$4,"Period#"&amp;$B$3,"View#"&amp;$B$10,"Consolidation#"&amp;$B$13,"Data Source#"&amp;$B$11,"Intercompany#"&amp;$B$14,"Movement#"&amp;$B$12,"Custom1#"&amp;$B$6,"Custom2#"&amp;$B$7,"Custom3#"&amp;$B$8,"Custom4#"&amp;$B$9,"Entity#"&amp;$B143,"Account#"&amp;$P$16)),2)</f>
        <v>0</v>
      </c>
      <c r="Q143" s="231">
        <f>ROUND(([2]!HsGetValue("FCC","Scenario#"&amp;$B$2,"Years#"&amp;$B$4,"Period#"&amp;$B$3,"View#"&amp;$B$10,"Consolidation#"&amp;$B$13,"Data Source#"&amp;$B$11,"Intercompany#"&amp;$B$14,"Movement#"&amp;$B$12,"Custom1#"&amp;$B$6,"Custom2#"&amp;$B$7,"Custom3#"&amp;$B$8,"Custom4#"&amp;$B$9,"Entity#"&amp;$B143,"Account#"&amp;$Q$15)),2)</f>
        <v>0</v>
      </c>
      <c r="R143" s="231">
        <f>ROUND(([2]!HsGetValue("FCC","Scenario#"&amp;$B$2,"Years#"&amp;$B$4,"Period#"&amp;$B$3,"View#"&amp;$B$10,"Consolidation#"&amp;$B$13,"Data Source#"&amp;$B$11,"Intercompany#"&amp;$B$14,"Movement#"&amp;$B$12,"Custom1#"&amp;$B$6,"Custom2#"&amp;$B$7,"Custom3#"&amp;$B$8,"Custom4#"&amp;$B$9,"Entity#"&amp;$B143,"Account#"&amp;$R$15)),2)</f>
        <v>0</v>
      </c>
      <c r="S143" s="231">
        <f>ROUND(([2]!HsGetValue("FCC","Scenario#"&amp;$B$2,"Years#"&amp;$B$4,"Period#"&amp;$B$3,"View#"&amp;$B$10,"Consolidation#"&amp;$B$13,"Data Source#"&amp;$B$11,"Intercompany#"&amp;$B$14,"Movement#"&amp;$B$12,"Custom1#"&amp;$B$6,"Custom2#"&amp;$B$7,"Custom3#"&amp;$B$8,"Custom4#"&amp;$B$9,"Entity#"&amp;$B143,"Account#"&amp;$S$15)),2)</f>
        <v>0</v>
      </c>
      <c r="T143" s="231"/>
      <c r="U143" s="231">
        <f>ROUND(([2]!HsGetValue("FCC","Scenario#"&amp;$B$2,"Years#"&amp;$B$4,"Period#"&amp;$B$3,"View#"&amp;$B$10,"Consolidation#"&amp;$B$13,"Data Source#"&amp;$B$11,"Intercompany#"&amp;$B$14,"Movement#"&amp;$B$12,"Custom1#"&amp;$B$6,"Custom2#"&amp;$B$7,"Custom3#"&amp;$B$8,"Custom4#"&amp;$B$9,"Entity#"&amp;$B143,"Account#"&amp;$U$15)),2)</f>
        <v>0</v>
      </c>
      <c r="V143" s="231">
        <f>ROUND(([2]!HsGetValue("FCC","Scenario#"&amp;$B$2,"Years#"&amp;$B$4,"Period#"&amp;$B$3,"View#"&amp;$B$10,"Consolidation#"&amp;$B$13,"Data Source#"&amp;$B$11,"Intercompany#"&amp;$B$14,"Movement#"&amp;$B$12,"Custom1#"&amp;$B$6,"Custom2#"&amp;$B$7,"Custom3#"&amp;$B$8,"Custom4#"&amp;$B$9,"Entity#"&amp;$B143,"Account#"&amp;$V$15)),2)</f>
        <v>0</v>
      </c>
      <c r="W143" s="231">
        <f>ROUND(([2]!HsGetValue("FCC","Scenario#"&amp;$B$2,"Years#"&amp;$B$4,"Period#"&amp;$B$3,"View#"&amp;$B$10,"Consolidation#"&amp;$B$13,"Data Source#"&amp;$B$11,"Intercompany#"&amp;$B$14,"Movement#"&amp;$B$12,"Custom1#"&amp;$B$6,"Custom2#"&amp;$B$7,"Custom3#"&amp;$B$8,"Custom4#"&amp;$B$9,"Entity#"&amp;$B143,"Account#"&amp;$W$15)+[2]!HsGetValue("FCC","Scenario#"&amp;$B$2,"Years#"&amp;$B$4,"Period#"&amp;$B$3,"View#"&amp;$B$10,"Consolidation#"&amp;$B$13,"Data Source#"&amp;$B$11,"Intercompany#"&amp;$B$14,"Movement#"&amp;$B$12,"Custom1#"&amp;$B$6,"Custom2#"&amp;$B$7,"Custom3#"&amp;$B$8,"Custom4#"&amp;$B$9,"Entity#"&amp;$B143,"Account#"&amp;$W$16)),2)</f>
        <v>0</v>
      </c>
    </row>
    <row r="144" spans="1:23" s="245" customFormat="1" ht="15" customHeight="1">
      <c r="A144" s="244" t="s">
        <v>420</v>
      </c>
      <c r="B144" s="244" t="s">
        <v>455</v>
      </c>
      <c r="C144" s="230" t="s">
        <v>457</v>
      </c>
      <c r="D144" s="230"/>
      <c r="E144" s="244" t="s">
        <v>456</v>
      </c>
      <c r="F144" s="241">
        <f t="shared" ref="F144" si="5">SUM(H144:W144)</f>
        <v>0</v>
      </c>
      <c r="G144" s="242">
        <f>ROUND(([2]!HsGetValue("FCC","Scenario#"&amp;$B$2,"Years#"&amp;$B$4,"Period#"&amp;$B$3,"View#"&amp;$B$10,"Consolidation#"&amp;$B$13,"Data Source#"&amp;B$11,"Intercompany#"&amp;$B$14,"Movement#"&amp;$B$12,"Custom1#"&amp;$B$6,"Custom2#"&amp;$B$7,"Custom3#"&amp;$B$8,"Custom4#"&amp;$B$9,"Entity#"&amp;$B144,"Account#"&amp;$G$15)+[2]!HsGetValue("FCC","Scenario#"&amp;$B$2,"Years#"&amp;$B$4,"Period#"&amp;$B$3,"View#"&amp;$B$10,"Consolidation#"&amp;$B$13,"Data Source#"&amp;B$11,"Intercompany#"&amp;$B$14,"Movement#"&amp;$B$12,"Custom1#"&amp;$B$6,"Custom2#"&amp;$B$7,"Custom3#"&amp;$B$8,"Custom4#"&amp;$B$9,"Entity#"&amp;$B144,"Account#"&amp;$G$16)),2)</f>
        <v>0</v>
      </c>
      <c r="H144" s="242">
        <f>ROUND(([2]!HsGetValue("FCC","Scenario#"&amp;$B$2,"Years#"&amp;$B$4,"Period#"&amp;$B$3,"View#"&amp;$B$10,"Consolidation#"&amp;$B$13,"Data Source#"&amp;$B$11,"Intercompany#"&amp;$B$14,"Movement#"&amp;$B$12,"Custom1#"&amp;$B$6,"Custom2#"&amp;$B$7,"Custom3#"&amp;$B$8,"Custom4#"&amp;$B$9,"Entity#"&amp;$B144,"Account#"&amp;$H$15)+[2]!HsGetValue("FCC","Scenario#"&amp;$B$2,"Years#"&amp;$B$4,"Period#"&amp;$B$3,"View#"&amp;$B$10,"Consolidation#"&amp;$B$13,"Data Source#"&amp;$B$11,"Intercompany#"&amp;$B$14,"Movement#"&amp;$B$12,"Custom1#"&amp;$B$6,"Custom2#"&amp;$B$7,"Custom3#"&amp;$B$8,"Custom4#"&amp;$B$9,"Entity#"&amp;$B144,"Account#"&amp;$H$16)),2)</f>
        <v>0</v>
      </c>
      <c r="I144" s="242">
        <f>ROUND(([2]!HsGetValue("FCC","Scenario#"&amp;$B$2,"Years#"&amp;$B$4,"Period#"&amp;$B$3,"View#"&amp;$B$10,"Consolidation#"&amp;$B$13,"Data Source#"&amp;$B$11,"Intercompany#"&amp;$B$14,"Movement#"&amp;$B$12,"Custom1#"&amp;$B$6,"Custom2#"&amp;$B$7,"Custom3#"&amp;$B$8,"Custom4#"&amp;$B$9,"Entity#"&amp;$B144,"Account#"&amp;$I$15)+[2]!HsGetValue("FCC","Scenario#"&amp;$B$2,"Years#"&amp;$B$4,"Period#"&amp;$B$3,"View#"&amp;$B$10,"Consolidation#"&amp;$B$13,"Data Source#"&amp;$B$11,"Intercompany#"&amp;$B$14,"Movement#"&amp;$B$12,"Custom1#"&amp;$B$6,"Custom2#"&amp;$B$7,"Custom3#"&amp;$B$8,"Custom4#"&amp;$B$9,"Entity#"&amp;$B144,"Account#"&amp;$I$16)+[2]!HsGetValue("FCC","Scenario#"&amp;$B$2,"Years#"&amp;$B$4,"Period#"&amp;$B$3,"View#"&amp;$B$10,"Consolidation#"&amp;$B$13,"Data Source#"&amp;$B$11,"Intercompany#"&amp;$B$14,"Movement#"&amp;$B$12,"Custom1#"&amp;$B$6,"Custom2#"&amp;$B$7,"Custom3#"&amp;$B$8,"Custom4#"&amp;$B$9,"Entity#"&amp;$B144,"Account#"&amp;$I$17)),2)</f>
        <v>0</v>
      </c>
      <c r="J144" s="243">
        <f>ROUND(([2]!HsGetValue("FCC","Scenario#"&amp;$B$2,"Years#"&amp;$B$4,"Period#"&amp;$B$3,"View#"&amp;$B$10,"Consolidation#"&amp;$B$13,"Data Source#"&amp;$B$11,"Intercompany#"&amp;$B$14,"Movement#"&amp;$B$12,"Custom1#"&amp;$B$6,"Custom2#"&amp;$B$7,"Custom3#"&amp;$B$8,"Custom4#"&amp;$B$9,"Entity#"&amp;$B144,"Account#"&amp;$J$15)+[2]!HsGetValue("FCC","Scenario#"&amp;$B$2,"Years#"&amp;$B$4,"Period#"&amp;$B$3,"View#"&amp;$B$10,"Consolidation#"&amp;$B$13,"Data Source#"&amp;$B$11,"Intercompany#"&amp;$B$14,"Movement#"&amp;$B$12,"Custom1#"&amp;$B$6,"Custom2#"&amp;$B$7,"Custom3#"&amp;$B$8,"Custom4#"&amp;$B$9,"Entity#"&amp;$B144,"Account#"&amp;$J$16)),2)</f>
        <v>0</v>
      </c>
      <c r="K144" s="242">
        <f>ROUND(([2]!HsGetValue("FCC","Scenario#"&amp;$B$2,"Years#"&amp;$B$4,"Period#"&amp;$B$3,"View#"&amp;$B$10,"Consolidation#"&amp;$B$13,"Data Source#"&amp;$B$11,"Intercompany#"&amp;$B$14,"Movement#"&amp;$B$12,"Custom1#"&amp;$B$6,"Custom2#"&amp;$B$7,"Custom3#"&amp;$B$8,"Custom4#"&amp;$B$9,"Entity#"&amp;$B144,"Account#"&amp;$K$15)+[2]!HsGetValue("FCC","Scenario#"&amp;$B$2,"Years#"&amp;$B$4,"Period#"&amp;$B$3,"View#"&amp;$B$10,"Consolidation#"&amp;$B$13,"Data Source#"&amp;$B$11,"Intercompany#"&amp;$B$14,"Movement#"&amp;$B$12,"Custom1#"&amp;$B$6,"Custom2#"&amp;$B$7,"Custom3#"&amp;$B$8,"Custom4#"&amp;$B$9,"Entity#"&amp;$B144,"Account#"&amp;$K$16)+[2]!HsGetValue("FCC","Scenario#"&amp;$B$2,"Years#"&amp;$B$4,"Period#"&amp;$B$3,"View#"&amp;$B$10,"Consolidation#"&amp;$B$13,"Data Source#"&amp;$B$11,"Intercompany#"&amp;$B$14,"Movement#"&amp;$B$12,"Custom1#"&amp;$B$6,"Custom2#"&amp;$B$7,"Custom3#"&amp;$B$8,"Custom4#"&amp;$B$9,"Entity#"&amp;$B144,"Account#"&amp;$K$17)+[2]!HsGetValue("FCC","Scenario#"&amp;$B$2,"Years#"&amp;$B$4,"Period#"&amp;$B$3,"View#"&amp;$B$10,"Consolidation#"&amp;$B$13,"Data Source#"&amp;$B$11,"Intercompany#"&amp;$B$14,"Movement#"&amp;$B$12,"Custom1#"&amp;$B$6,"Custom2#"&amp;$B$7,"Custom3#"&amp;$B$8,"Custom4#"&amp;$B$9,"Entity#"&amp;$B144,"Account#"&amp;$K$18)),2)</f>
        <v>0</v>
      </c>
      <c r="L144" s="242">
        <f>ROUND(([2]!HsGetValue("FCC","Scenario#"&amp;$B$2,"Years#"&amp;$B$4,"Period#"&amp;$B$3,"View#"&amp;$B$10,"Consolidation#"&amp;$B$13,"Data Source#"&amp;$B$11,"Intercompany#"&amp;$B$14,"Movement#"&amp;$B$12,"Custom1#"&amp;$B$6,"Custom2#"&amp;$B$7,"Custom3#"&amp;$B$8,"Custom4#"&amp;$B$9,"Entity#"&amp;$B144,"Account#"&amp;$L$15)+[2]!HsGetValue("FCC","Scenario#"&amp;$B$2,"Years#"&amp;$B$4,"Period#"&amp;$B$3,"View#"&amp;$B$10,"Consolidation#"&amp;$B$13,"Data Source#"&amp;$B$11,"Intercompany#"&amp;$B$14,"Movement#"&amp;$B$12,"Custom1#"&amp;$B$6,"Custom2#"&amp;$B$7,"Custom3#"&amp;$B$8,"Custom4#"&amp;$B$9,"Entity#"&amp;$B144,"Account#"&amp;$L$16)),2)</f>
        <v>0</v>
      </c>
      <c r="M144" s="242">
        <f>ROUND(([2]!HsGetValue("FCC","Scenario#"&amp;$B$2,"Years#"&amp;$B$4,"Period#"&amp;$B$3,"View#"&amp;$B$10,"Consolidation#"&amp;$B$13,"Data Source#"&amp;$B$11,"Intercompany#"&amp;$B$14,"Movement#"&amp;$B$12,"Custom1#"&amp;$B$6,"Custom2#"&amp;$B$7,"Custom3#"&amp;$B$8,"Custom4#"&amp;$B$9,"Entity#"&amp;$B144,"Account#"&amp;$M$15)+[2]!HsGetValue("FCC","Scenario#"&amp;$B$2,"Years#"&amp;$B$4,"Period#"&amp;$B$3,"View#"&amp;$B$10,"Consolidation#"&amp;$B$13,"Data Source#"&amp;$B$11,"Intercompany#"&amp;$B$14,"Movement#"&amp;$B$12,"Custom1#"&amp;$B$6,"Custom2#"&amp;$B$7,"Custom3#"&amp;$B$8,"Custom4#"&amp;$B$9,"Entity#"&amp;$B144,"Account#"&amp;$M$16)+[2]!HsGetValue("FCC","Scenario#"&amp;$B$2,"Years#"&amp;$B$4,"Period#"&amp;$B$3,"View#"&amp;$B$10,"Consolidation#"&amp;$B$13,"Data Source#"&amp;$B$11,"Intercompany#"&amp;$B$14,"Movement#"&amp;$B$12,"Custom1#"&amp;$B$6,"Custom2#"&amp;$B$7,"Custom3#"&amp;$B$8,"Custom4#"&amp;$B$9,"Entity#"&amp;$B144,"Account#"&amp;$M$17)),2)</f>
        <v>0</v>
      </c>
      <c r="N144" s="242">
        <f>ROUND(([2]!HsGetValue("FCC","Scenario#"&amp;$B$2,"Years#"&amp;$B$4,"Period#"&amp;$B$3,"View#"&amp;$B$10,"Consolidation#"&amp;$B$13,"Data Source#"&amp;$B$11,"Intercompany#"&amp;$B$14,"Movement#"&amp;$B$12,"Custom1#"&amp;$B$6,"Custom2#"&amp;$B$7,"Custom3#"&amp;$B$8,"Custom4#"&amp;$B$9,"Entity#"&amp;$B144,"Account#"&amp;$N$15)+[2]!HsGetValue("FCC","Scenario#"&amp;$B$2,"Years#"&amp;$B$4,"Period#"&amp;$B$3,"View#"&amp;$B$10,"Consolidation#"&amp;$B$13,"Data Source#"&amp;$B$11,"Intercompany#"&amp;$B$14,"Movement#"&amp;$B$12,"Custom1#"&amp;$B$6,"Custom2#"&amp;$B$7,"Custom3#"&amp;$B$8,"Custom4#"&amp;$B$9,"Entity#"&amp;$B144,"Account#"&amp;$N$16)),2)</f>
        <v>0</v>
      </c>
      <c r="O144" s="242">
        <f>ROUND(([2]!HsGetValue("FCC","Scenario#"&amp;$B$2,"Years#"&amp;$B$4,"Period#"&amp;$B$3,"View#"&amp;$B$10,"Consolidation#"&amp;$B$13,"Data Source#"&amp;$B$11,"Intercompany#"&amp;$B$14,"Movement#"&amp;$B$12,"Custom1#"&amp;$B$6,"Custom2#"&amp;$B$7,"Custom3#"&amp;$B$8,"Custom4#"&amp;$B$9,"Entity#"&amp;$B144,"Account#"&amp;$O$15)+[2]!HsGetValue("FCC","Scenario#"&amp;$B$2,"Years#"&amp;$B$4,"Period#"&amp;$B$3,"View#"&amp;$B$10,"Consolidation#"&amp;$B$13,"Data Source#"&amp;$B$11,"Intercompany#"&amp;$B$14,"Movement#"&amp;$B$12,"Custom1#"&amp;$B$6,"Custom2#"&amp;$B$7,"Custom3#"&amp;$B$8,"Custom4#"&amp;$B$9,"Entity#"&amp;$B144,"Account#"&amp;$O$16)),2)</f>
        <v>0</v>
      </c>
      <c r="P144" s="242">
        <f>ROUND(([2]!HsGetValue("FCC","Scenario#"&amp;$B$2,"Years#"&amp;$B$4,"Period#"&amp;$B$3,"View#"&amp;$B$10,"Consolidation#"&amp;$B$13,"Data Source#"&amp;$B$11,"Intercompany#"&amp;$B$14,"Movement#"&amp;$B$12,"Custom1#"&amp;$B$6,"Custom2#"&amp;$B$7,"Custom3#"&amp;$B$8,"Custom4#"&amp;$B$9,"Entity#"&amp;$B144,"Account#"&amp;$P$15)+[2]!HsGetValue("FCC","Scenario#"&amp;$B$2,"Years#"&amp;$B$4,"Period#"&amp;$B$3,"View#"&amp;$B$10,"Consolidation#"&amp;$B$13,"Data Source#"&amp;$B$11,"Intercompany#"&amp;$B$14,"Movement#"&amp;$B$12,"Custom1#"&amp;$B$6,"Custom2#"&amp;$B$7,"Custom3#"&amp;$B$8,"Custom4#"&amp;$B$9,"Entity#"&amp;$B144,"Account#"&amp;$P$16)),2)</f>
        <v>0</v>
      </c>
      <c r="Q144" s="242">
        <f>ROUND(([2]!HsGetValue("FCC","Scenario#"&amp;$B$2,"Years#"&amp;$B$4,"Period#"&amp;$B$3,"View#"&amp;$B$10,"Consolidation#"&amp;$B$13,"Data Source#"&amp;$B$11,"Intercompany#"&amp;$B$14,"Movement#"&amp;$B$12,"Custom1#"&amp;$B$6,"Custom2#"&amp;$B$7,"Custom3#"&amp;$B$8,"Custom4#"&amp;$B$9,"Entity#"&amp;$B144,"Account#"&amp;$Q$15)),2)</f>
        <v>0</v>
      </c>
      <c r="R144" s="242">
        <f>ROUND(([2]!HsGetValue("FCC","Scenario#"&amp;$B$2,"Years#"&amp;$B$4,"Period#"&amp;$B$3,"View#"&amp;$B$10,"Consolidation#"&amp;$B$13,"Data Source#"&amp;$B$11,"Intercompany#"&amp;$B$14,"Movement#"&amp;$B$12,"Custom1#"&amp;$B$6,"Custom2#"&amp;$B$7,"Custom3#"&amp;$B$8,"Custom4#"&amp;$B$9,"Entity#"&amp;$B144,"Account#"&amp;$R$15)),2)</f>
        <v>0</v>
      </c>
      <c r="S144" s="242">
        <f>ROUND(([2]!HsGetValue("FCC","Scenario#"&amp;$B$2,"Years#"&amp;$B$4,"Period#"&amp;$B$3,"View#"&amp;$B$10,"Consolidation#"&amp;$B$13,"Data Source#"&amp;$B$11,"Intercompany#"&amp;$B$14,"Movement#"&amp;$B$12,"Custom1#"&amp;$B$6,"Custom2#"&amp;$B$7,"Custom3#"&amp;$B$8,"Custom4#"&amp;$B$9,"Entity#"&amp;$B144,"Account#"&amp;$S$15)),2)</f>
        <v>0</v>
      </c>
      <c r="T144" s="242"/>
      <c r="U144" s="242">
        <f>ROUND(([2]!HsGetValue("FCC","Scenario#"&amp;$B$2,"Years#"&amp;$B$4,"Period#"&amp;$B$3,"View#"&amp;$B$10,"Consolidation#"&amp;$B$13,"Data Source#"&amp;$B$11,"Intercompany#"&amp;$B$14,"Movement#"&amp;$B$12,"Custom1#"&amp;$B$6,"Custom2#"&amp;$B$7,"Custom3#"&amp;$B$8,"Custom4#"&amp;$B$9,"Entity#"&amp;$B144,"Account#"&amp;$U$15)),2)</f>
        <v>0</v>
      </c>
      <c r="V144" s="242">
        <f>ROUND(([2]!HsGetValue("FCC","Scenario#"&amp;$B$2,"Years#"&amp;$B$4,"Period#"&amp;$B$3,"View#"&amp;$B$10,"Consolidation#"&amp;$B$13,"Data Source#"&amp;$B$11,"Intercompany#"&amp;$B$14,"Movement#"&amp;$B$12,"Custom1#"&amp;$B$6,"Custom2#"&amp;$B$7,"Custom3#"&amp;$B$8,"Custom4#"&amp;$B$9,"Entity#"&amp;$B144,"Account#"&amp;$V$15)),2)</f>
        <v>0</v>
      </c>
      <c r="W144" s="242">
        <f>ROUND(([2]!HsGetValue("FCC","Scenario#"&amp;$B$2,"Years#"&amp;$B$4,"Period#"&amp;$B$3,"View#"&amp;$B$10,"Consolidation#"&amp;$B$13,"Data Source#"&amp;$B$11,"Intercompany#"&amp;$B$14,"Movement#"&amp;$B$12,"Custom1#"&amp;$B$6,"Custom2#"&amp;$B$7,"Custom3#"&amp;$B$8,"Custom4#"&amp;$B$9,"Entity#"&amp;$B144,"Account#"&amp;$W$15)+[2]!HsGetValue("FCC","Scenario#"&amp;$B$2,"Years#"&amp;$B$4,"Period#"&amp;$B$3,"View#"&amp;$B$10,"Consolidation#"&amp;$B$13,"Data Source#"&amp;$B$11,"Intercompany#"&amp;$B$14,"Movement#"&amp;$B$12,"Custom1#"&amp;$B$6,"Custom2#"&amp;$B$7,"Custom3#"&amp;$B$8,"Custom4#"&amp;$B$9,"Entity#"&amp;$B144,"Account#"&amp;$W$16)),2)</f>
        <v>0</v>
      </c>
    </row>
    <row r="145" spans="1:23" s="41" customFormat="1" ht="15" customHeight="1">
      <c r="A145" s="41" t="s">
        <v>420</v>
      </c>
      <c r="B145" s="41" t="s">
        <v>383</v>
      </c>
      <c r="C145" s="236">
        <v>96900</v>
      </c>
      <c r="D145" s="236" t="s">
        <v>180</v>
      </c>
      <c r="E145" s="49" t="s">
        <v>189</v>
      </c>
      <c r="F145" s="229">
        <f>SUM(H145:W145)-S145</f>
        <v>200102688</v>
      </c>
      <c r="G145" s="231">
        <f>ROUND(([2]!HsGetValue("FCC","Scenario#"&amp;$B$2,"Years#"&amp;$B$4,"Period#"&amp;$B$3,"View#"&amp;$B$10,"Consolidation#"&amp;$B$13,"Data Source#"&amp;B$11,"Intercompany#"&amp;$B$14,"Movement#"&amp;$B$12,"Custom1#"&amp;$B$6,"Custom2#"&amp;$B$7,"Custom3#"&amp;$B$8,"Custom4#"&amp;$B$9,"Entity#"&amp;$B145,"Account#"&amp;$G$15)+[2]!HsGetValue("FCC","Scenario#"&amp;$B$2,"Years#"&amp;$B$4,"Period#"&amp;$B$3,"View#"&amp;$B$10,"Consolidation#"&amp;$B$13,"Data Source#"&amp;B$11,"Intercompany#"&amp;$B$14,"Movement#"&amp;$B$12,"Custom1#"&amp;$B$6,"Custom2#"&amp;$B$7,"Custom3#"&amp;$B$8,"Custom4#"&amp;$B$9,"Entity#"&amp;$B145,"Account#"&amp;$G$16)),2)</f>
        <v>0</v>
      </c>
      <c r="H145" s="231">
        <f>ROUND(([2]!HsGetValue("FCC","Scenario#"&amp;$B$2,"Years#"&amp;$B$4,"Period#"&amp;$B$3,"View#"&amp;$B$10,"Consolidation#"&amp;$B$13,"Data Source#"&amp;$B$11,"Intercompany#"&amp;$B$14,"Movement#"&amp;$B$12,"Custom1#"&amp;$B$6,"Custom2#"&amp;$B$7,"Custom3#"&amp;$B$8,"Custom4#"&amp;$B$9,"Entity#"&amp;$B145,"Account#"&amp;$H$15)+[2]!HsGetValue("FCC","Scenario#"&amp;$B$2,"Years#"&amp;$B$4,"Period#"&amp;$B$3,"View#"&amp;$B$10,"Consolidation#"&amp;$B$13,"Data Source#"&amp;$B$11,"Intercompany#"&amp;$B$14,"Movement#"&amp;$B$12,"Custom1#"&amp;$B$6,"Custom2#"&amp;$B$7,"Custom3#"&amp;$B$8,"Custom4#"&amp;$B$9,"Entity#"&amp;$B145,"Account#"&amp;$H$16)),2)</f>
        <v>0</v>
      </c>
      <c r="I145" s="231">
        <f>ROUND(([2]!HsGetValue("FCC","Scenario#"&amp;$B$2,"Years#"&amp;$B$4,"Period#"&amp;$B$3,"View#"&amp;$B$10,"Consolidation#"&amp;$B$13,"Data Source#"&amp;$B$11,"Intercompany#"&amp;$B$14,"Movement#"&amp;$B$12,"Custom1#"&amp;$B$6,"Custom2#"&amp;$B$7,"Custom3#"&amp;$B$8,"Custom4#"&amp;$B$9,"Entity#"&amp;$B145,"Account#"&amp;$I$15)+[2]!HsGetValue("FCC","Scenario#"&amp;$B$2,"Years#"&amp;$B$4,"Period#"&amp;$B$3,"View#"&amp;$B$10,"Consolidation#"&amp;$B$13,"Data Source#"&amp;$B$11,"Intercompany#"&amp;$B$14,"Movement#"&amp;$B$12,"Custom1#"&amp;$B$6,"Custom2#"&amp;$B$7,"Custom3#"&amp;$B$8,"Custom4#"&amp;$B$9,"Entity#"&amp;$B145,"Account#"&amp;$I$16)+[2]!HsGetValue("FCC","Scenario#"&amp;$B$2,"Years#"&amp;$B$4,"Period#"&amp;$B$3,"View#"&amp;$B$10,"Consolidation#"&amp;$B$13,"Data Source#"&amp;$B$11,"Intercompany#"&amp;$B$14,"Movement#"&amp;$B$12,"Custom1#"&amp;$B$6,"Custom2#"&amp;$B$7,"Custom3#"&amp;$B$8,"Custom4#"&amp;$B$9,"Entity#"&amp;$B145,"Account#"&amp;$I$17)),2)</f>
        <v>182290000</v>
      </c>
      <c r="J145" s="234">
        <f>ROUND(([2]!HsGetValue("FCC","Scenario#"&amp;$B$2,"Years#"&amp;$B$4,"Period#"&amp;$B$3,"View#"&amp;$B$10,"Consolidation#"&amp;$B$13,"Data Source#"&amp;$B$11,"Intercompany#"&amp;$B$14,"Movement#"&amp;$B$12,"Custom1#"&amp;$B$6,"Custom2#"&amp;$B$7,"Custom3#"&amp;$B$8,"Custom4#"&amp;$B$9,"Entity#"&amp;$B145,"Account#"&amp;$J$15)+[2]!HsGetValue("FCC","Scenario#"&amp;$B$2,"Years#"&amp;$B$4,"Period#"&amp;$B$3,"View#"&amp;$B$10,"Consolidation#"&amp;$B$13,"Data Source#"&amp;$B$11,"Intercompany#"&amp;$B$14,"Movement#"&amp;$B$12,"Custom1#"&amp;$B$6,"Custom2#"&amp;$B$7,"Custom3#"&amp;$B$8,"Custom4#"&amp;$B$9,"Entity#"&amp;$B145,"Account#"&amp;$J$16)),2)</f>
        <v>0</v>
      </c>
      <c r="K145" s="231">
        <f>ROUND(([2]!HsGetValue("FCC","Scenario#"&amp;$B$2,"Years#"&amp;$B$4,"Period#"&amp;$B$3,"View#"&amp;$B$10,"Consolidation#"&amp;$B$13,"Data Source#"&amp;$B$11,"Intercompany#"&amp;$B$14,"Movement#"&amp;$B$12,"Custom1#"&amp;$B$6,"Custom2#"&amp;$B$7,"Custom3#"&amp;$B$8,"Custom4#"&amp;$B$9,"Entity#"&amp;$B145,"Account#"&amp;$K$15)+[2]!HsGetValue("FCC","Scenario#"&amp;$B$2,"Years#"&amp;$B$4,"Period#"&amp;$B$3,"View#"&amp;$B$10,"Consolidation#"&amp;$B$13,"Data Source#"&amp;$B$11,"Intercompany#"&amp;$B$14,"Movement#"&amp;$B$12,"Custom1#"&amp;$B$6,"Custom2#"&amp;$B$7,"Custom3#"&amp;$B$8,"Custom4#"&amp;$B$9,"Entity#"&amp;$B145,"Account#"&amp;$K$16)+[2]!HsGetValue("FCC","Scenario#"&amp;$B$2,"Years#"&amp;$B$4,"Period#"&amp;$B$3,"View#"&amp;$B$10,"Consolidation#"&amp;$B$13,"Data Source#"&amp;$B$11,"Intercompany#"&amp;$B$14,"Movement#"&amp;$B$12,"Custom1#"&amp;$B$6,"Custom2#"&amp;$B$7,"Custom3#"&amp;$B$8,"Custom4#"&amp;$B$9,"Entity#"&amp;$B145,"Account#"&amp;$K$17)+[2]!HsGetValue("FCC","Scenario#"&amp;$B$2,"Years#"&amp;$B$4,"Period#"&amp;$B$3,"View#"&amp;$B$10,"Consolidation#"&amp;$B$13,"Data Source#"&amp;$B$11,"Intercompany#"&amp;$B$14,"Movement#"&amp;$B$12,"Custom1#"&amp;$B$6,"Custom2#"&amp;$B$7,"Custom3#"&amp;$B$8,"Custom4#"&amp;$B$9,"Entity#"&amp;$B145,"Account#"&amp;$K$18)),2)</f>
        <v>0</v>
      </c>
      <c r="L145" s="231">
        <f>ROUND(([2]!HsGetValue("FCC","Scenario#"&amp;$B$2,"Years#"&amp;$B$4,"Period#"&amp;$B$3,"View#"&amp;$B$10,"Consolidation#"&amp;$B$13,"Data Source#"&amp;$B$11,"Intercompany#"&amp;$B$14,"Movement#"&amp;$B$12,"Custom1#"&amp;$B$6,"Custom2#"&amp;$B$7,"Custom3#"&amp;$B$8,"Custom4#"&amp;$B$9,"Entity#"&amp;$B145,"Account#"&amp;$L$15)+[2]!HsGetValue("FCC","Scenario#"&amp;$B$2,"Years#"&amp;$B$4,"Period#"&amp;$B$3,"View#"&amp;$B$10,"Consolidation#"&amp;$B$13,"Data Source#"&amp;$B$11,"Intercompany#"&amp;$B$14,"Movement#"&amp;$B$12,"Custom1#"&amp;$B$6,"Custom2#"&amp;$B$7,"Custom3#"&amp;$B$8,"Custom4#"&amp;$B$9,"Entity#"&amp;$B145,"Account#"&amp;$L$16)),2)</f>
        <v>0</v>
      </c>
      <c r="M145" s="231">
        <f>ROUND(([2]!HsGetValue("FCC","Scenario#"&amp;$B$2,"Years#"&amp;$B$4,"Period#"&amp;$B$3,"View#"&amp;$B$10,"Consolidation#"&amp;$B$13,"Data Source#"&amp;$B$11,"Intercompany#"&amp;$B$14,"Movement#"&amp;$B$12,"Custom1#"&amp;$B$6,"Custom2#"&amp;$B$7,"Custom3#"&amp;$B$8,"Custom4#"&amp;$B$9,"Entity#"&amp;$B145,"Account#"&amp;$M$15)+[2]!HsGetValue("FCC","Scenario#"&amp;$B$2,"Years#"&amp;$B$4,"Period#"&amp;$B$3,"View#"&amp;$B$10,"Consolidation#"&amp;$B$13,"Data Source#"&amp;$B$11,"Intercompany#"&amp;$B$14,"Movement#"&amp;$B$12,"Custom1#"&amp;$B$6,"Custom2#"&amp;$B$7,"Custom3#"&amp;$B$8,"Custom4#"&amp;$B$9,"Entity#"&amp;$B145,"Account#"&amp;$M$16)+[2]!HsGetValue("FCC","Scenario#"&amp;$B$2,"Years#"&amp;$B$4,"Period#"&amp;$B$3,"View#"&amp;$B$10,"Consolidation#"&amp;$B$13,"Data Source#"&amp;$B$11,"Intercompany#"&amp;$B$14,"Movement#"&amp;$B$12,"Custom1#"&amp;$B$6,"Custom2#"&amp;$B$7,"Custom3#"&amp;$B$8,"Custom4#"&amp;$B$9,"Entity#"&amp;$B145,"Account#"&amp;$M$17)),2)</f>
        <v>17812688</v>
      </c>
      <c r="N145" s="231">
        <f>ROUND(([2]!HsGetValue("FCC","Scenario#"&amp;$B$2,"Years#"&amp;$B$4,"Period#"&amp;$B$3,"View#"&amp;$B$10,"Consolidation#"&amp;$B$13,"Data Source#"&amp;$B$11,"Intercompany#"&amp;$B$14,"Movement#"&amp;$B$12,"Custom1#"&amp;$B$6,"Custom2#"&amp;$B$7,"Custom3#"&amp;$B$8,"Custom4#"&amp;$B$9,"Entity#"&amp;$B145,"Account#"&amp;$N$15)+[2]!HsGetValue("FCC","Scenario#"&amp;$B$2,"Years#"&amp;$B$4,"Period#"&amp;$B$3,"View#"&amp;$B$10,"Consolidation#"&amp;$B$13,"Data Source#"&amp;$B$11,"Intercompany#"&amp;$B$14,"Movement#"&amp;$B$12,"Custom1#"&amp;$B$6,"Custom2#"&amp;$B$7,"Custom3#"&amp;$B$8,"Custom4#"&amp;$B$9,"Entity#"&amp;$B145,"Account#"&amp;$N$16)),2)</f>
        <v>0</v>
      </c>
      <c r="O145" s="231">
        <f>ROUND(([2]!HsGetValue("FCC","Scenario#"&amp;$B$2,"Years#"&amp;$B$4,"Period#"&amp;$B$3,"View#"&amp;$B$10,"Consolidation#"&amp;$B$13,"Data Source#"&amp;$B$11,"Intercompany#"&amp;$B$14,"Movement#"&amp;$B$12,"Custom1#"&amp;$B$6,"Custom2#"&amp;$B$7,"Custom3#"&amp;$B$8,"Custom4#"&amp;$B$9,"Entity#"&amp;$B145,"Account#"&amp;$O$15)+[2]!HsGetValue("FCC","Scenario#"&amp;$B$2,"Years#"&amp;$B$4,"Period#"&amp;$B$3,"View#"&amp;$B$10,"Consolidation#"&amp;$B$13,"Data Source#"&amp;$B$11,"Intercompany#"&amp;$B$14,"Movement#"&amp;$B$12,"Custom1#"&amp;$B$6,"Custom2#"&amp;$B$7,"Custom3#"&amp;$B$8,"Custom4#"&amp;$B$9,"Entity#"&amp;$B145,"Account#"&amp;$O$16)),2)</f>
        <v>0</v>
      </c>
      <c r="P145" s="231">
        <f>ROUND(([2]!HsGetValue("FCC","Scenario#"&amp;$B$2,"Years#"&amp;$B$4,"Period#"&amp;$B$3,"View#"&amp;$B$10,"Consolidation#"&amp;$B$13,"Data Source#"&amp;$B$11,"Intercompany#"&amp;$B$14,"Movement#"&amp;$B$12,"Custom1#"&amp;$B$6,"Custom2#"&amp;$B$7,"Custom3#"&amp;$B$8,"Custom4#"&amp;$B$9,"Entity#"&amp;$B145,"Account#"&amp;$P$15)+[2]!HsGetValue("FCC","Scenario#"&amp;$B$2,"Years#"&amp;$B$4,"Period#"&amp;$B$3,"View#"&amp;$B$10,"Consolidation#"&amp;$B$13,"Data Source#"&amp;$B$11,"Intercompany#"&amp;$B$14,"Movement#"&amp;$B$12,"Custom1#"&amp;$B$6,"Custom2#"&amp;$B$7,"Custom3#"&amp;$B$8,"Custom4#"&amp;$B$9,"Entity#"&amp;$B145,"Account#"&amp;$P$16)),2)</f>
        <v>0</v>
      </c>
      <c r="Q145" s="231">
        <f>ROUND(([2]!HsGetValue("FCC","Scenario#"&amp;$B$2,"Years#"&amp;$B$4,"Period#"&amp;$B$3,"View#"&amp;$B$10,"Consolidation#"&amp;$B$13,"Data Source#"&amp;$B$11,"Intercompany#"&amp;$B$14,"Movement#"&amp;$B$12,"Custom1#"&amp;$B$6,"Custom2#"&amp;$B$7,"Custom3#"&amp;$B$8,"Custom4#"&amp;$B$9,"Entity#"&amp;$B145,"Account#"&amp;$Q$15)),2)</f>
        <v>0</v>
      </c>
      <c r="R145" s="231">
        <f>ROUND(([2]!HsGetValue("FCC","Scenario#"&amp;$B$2,"Years#"&amp;$B$4,"Period#"&amp;$B$3,"View#"&amp;$B$10,"Consolidation#"&amp;$B$13,"Data Source#"&amp;$B$11,"Intercompany#"&amp;$B$14,"Movement#"&amp;$B$12,"Custom1#"&amp;$B$6,"Custom2#"&amp;$B$7,"Custom3#"&amp;$B$8,"Custom4#"&amp;$B$9,"Entity#"&amp;$B145,"Account#"&amp;$R$15)),2)</f>
        <v>0</v>
      </c>
      <c r="S145" s="231">
        <f>ROUND(([2]!HsGetValue("FCC","Scenario#"&amp;$B$2,"Years#"&amp;$B$4,"Period#"&amp;$B$3,"View#"&amp;$B$10,"Consolidation#"&amp;$B$13,"Data Source#"&amp;$B$11,"Intercompany#"&amp;$B$14,"Movement#"&amp;$B$12,"Custom1#"&amp;$B$6,"Custom2#"&amp;$B$7,"Custom3#"&amp;$B$8,"Custom4#"&amp;$B$9,"Entity#"&amp;$B145,"Account#"&amp;$S$15)),2)</f>
        <v>0</v>
      </c>
      <c r="T145" s="231"/>
      <c r="U145" s="231">
        <f>ROUND(([2]!HsGetValue("FCC","Scenario#"&amp;$B$2,"Years#"&amp;$B$4,"Period#"&amp;$B$3,"View#"&amp;$B$10,"Consolidation#"&amp;$B$13,"Data Source#"&amp;$B$11,"Intercompany#"&amp;$B$14,"Movement#"&amp;$B$12,"Custom1#"&amp;$B$6,"Custom2#"&amp;$B$7,"Custom3#"&amp;$B$8,"Custom4#"&amp;$B$9,"Entity#"&amp;$B145,"Account#"&amp;$U$15)),2)</f>
        <v>0</v>
      </c>
      <c r="V145" s="231">
        <f>ROUND(([2]!HsGetValue("FCC","Scenario#"&amp;$B$2,"Years#"&amp;$B$4,"Period#"&amp;$B$3,"View#"&amp;$B$10,"Consolidation#"&amp;$B$13,"Data Source#"&amp;$B$11,"Intercompany#"&amp;$B$14,"Movement#"&amp;$B$12,"Custom1#"&amp;$B$6,"Custom2#"&amp;$B$7,"Custom3#"&amp;$B$8,"Custom4#"&amp;$B$9,"Entity#"&amp;$B145,"Account#"&amp;$V$15)),2)</f>
        <v>0</v>
      </c>
      <c r="W145" s="231">
        <f>ROUND(([2]!HsGetValue("FCC","Scenario#"&amp;$B$2,"Years#"&amp;$B$4,"Period#"&amp;$B$3,"View#"&amp;$B$10,"Consolidation#"&amp;$B$13,"Data Source#"&amp;$B$11,"Intercompany#"&amp;$B$14,"Movement#"&amp;$B$12,"Custom1#"&amp;$B$6,"Custom2#"&amp;$B$7,"Custom3#"&amp;$B$8,"Custom4#"&amp;$B$9,"Entity#"&amp;$B145,"Account#"&amp;$W$15)+[2]!HsGetValue("FCC","Scenario#"&amp;$B$2,"Years#"&amp;$B$4,"Period#"&amp;$B$3,"View#"&amp;$B$10,"Consolidation#"&amp;$B$13,"Data Source#"&amp;$B$11,"Intercompany#"&amp;$B$14,"Movement#"&amp;$B$12,"Custom1#"&amp;$B$6,"Custom2#"&amp;$B$7,"Custom3#"&amp;$B$8,"Custom4#"&amp;$B$9,"Entity#"&amp;$B145,"Account#"&amp;$W$16)),2)</f>
        <v>0</v>
      </c>
    </row>
    <row r="146" spans="1:23" ht="15" customHeight="1">
      <c r="C146" s="35" t="s">
        <v>181</v>
      </c>
      <c r="D146" s="36" t="s">
        <v>180</v>
      </c>
      <c r="E146" s="37" t="s">
        <v>182</v>
      </c>
      <c r="F146" s="38">
        <f t="shared" ref="F146:W146" si="6">SUM(F137:F145)</f>
        <v>3612702097.6399999</v>
      </c>
      <c r="G146" s="38">
        <f t="shared" si="6"/>
        <v>299422473.22000003</v>
      </c>
      <c r="H146" s="38">
        <f t="shared" si="6"/>
        <v>299422473.22000003</v>
      </c>
      <c r="I146" s="38">
        <f t="shared" si="6"/>
        <v>216421157</v>
      </c>
      <c r="J146" s="38">
        <f t="shared" si="6"/>
        <v>0</v>
      </c>
      <c r="K146" s="38">
        <f t="shared" si="6"/>
        <v>2810665923.4200001</v>
      </c>
      <c r="L146" s="38">
        <f t="shared" si="6"/>
        <v>267240282</v>
      </c>
      <c r="M146" s="38">
        <f t="shared" si="6"/>
        <v>17812688</v>
      </c>
      <c r="N146" s="38">
        <f t="shared" si="6"/>
        <v>0</v>
      </c>
      <c r="O146" s="38">
        <f t="shared" si="6"/>
        <v>0</v>
      </c>
      <c r="P146" s="38">
        <f t="shared" si="6"/>
        <v>0</v>
      </c>
      <c r="Q146" s="38">
        <f t="shared" si="6"/>
        <v>0</v>
      </c>
      <c r="R146" s="38">
        <f t="shared" si="6"/>
        <v>0</v>
      </c>
      <c r="S146" s="38">
        <f t="shared" si="6"/>
        <v>4610351995.8699999</v>
      </c>
      <c r="T146" s="38">
        <f t="shared" si="6"/>
        <v>0</v>
      </c>
      <c r="U146" s="38">
        <f t="shared" si="6"/>
        <v>0</v>
      </c>
      <c r="V146" s="38">
        <f t="shared" si="6"/>
        <v>0</v>
      </c>
      <c r="W146" s="38">
        <f t="shared" si="6"/>
        <v>1139574</v>
      </c>
    </row>
    <row r="147" spans="1:23" ht="15" customHeight="1">
      <c r="C147" s="35"/>
      <c r="D147" s="36"/>
      <c r="E147" s="37" t="s">
        <v>489</v>
      </c>
      <c r="F147" s="38">
        <v>3612702000</v>
      </c>
      <c r="G147" s="38"/>
      <c r="H147" s="38">
        <f>182320526.04+117101947.18</f>
        <v>299422473.22000003</v>
      </c>
      <c r="I147" s="38"/>
      <c r="J147" s="38"/>
      <c r="K147" s="38"/>
      <c r="L147" s="38"/>
      <c r="M147" s="38"/>
      <c r="N147" s="38"/>
      <c r="O147" s="38"/>
      <c r="P147" s="38"/>
      <c r="Q147" s="38"/>
      <c r="R147" s="38"/>
      <c r="S147" s="38"/>
      <c r="T147" s="38"/>
      <c r="U147" s="38"/>
      <c r="V147" s="38"/>
      <c r="W147" s="38"/>
    </row>
    <row r="148" spans="1:23" ht="15" customHeight="1">
      <c r="C148" s="35"/>
      <c r="D148" s="36"/>
      <c r="E148" s="37"/>
      <c r="F148" s="141"/>
      <c r="G148" s="38"/>
      <c r="H148" s="38"/>
      <c r="I148" s="38"/>
      <c r="J148" s="38"/>
      <c r="K148" s="38"/>
      <c r="L148" s="38"/>
      <c r="M148" s="38"/>
      <c r="N148" s="38"/>
      <c r="O148" s="38"/>
      <c r="P148" s="38"/>
      <c r="Q148" s="38"/>
      <c r="R148" s="38"/>
      <c r="S148" s="38"/>
      <c r="T148" s="38"/>
      <c r="U148" s="38"/>
      <c r="V148" s="38"/>
      <c r="W148" s="38"/>
    </row>
    <row r="149" spans="1:23" ht="15" customHeight="1">
      <c r="C149" s="35"/>
      <c r="D149" s="36"/>
      <c r="E149" s="238" t="s">
        <v>397</v>
      </c>
      <c r="F149" s="237">
        <f>+F146-F147</f>
        <v>97.639999866485596</v>
      </c>
      <c r="G149" s="38"/>
      <c r="H149" s="237">
        <f>H146-H147</f>
        <v>0</v>
      </c>
      <c r="I149" s="228"/>
      <c r="J149" s="38"/>
      <c r="K149" s="38"/>
      <c r="L149" s="38"/>
      <c r="M149" s="38"/>
      <c r="N149" s="38"/>
      <c r="O149" s="38"/>
      <c r="P149" s="38"/>
      <c r="Q149" s="38"/>
      <c r="R149" s="38"/>
      <c r="S149" s="38"/>
      <c r="T149" s="38"/>
      <c r="U149" s="38"/>
      <c r="V149" s="38"/>
      <c r="W149" s="38"/>
    </row>
    <row r="150" spans="1:23" ht="15" customHeight="1">
      <c r="C150" s="35"/>
      <c r="D150" s="36"/>
      <c r="E150" s="37"/>
      <c r="F150" s="141"/>
      <c r="G150" s="38"/>
      <c r="H150" s="38"/>
      <c r="I150" s="38"/>
      <c r="J150" s="38"/>
      <c r="K150" s="38"/>
      <c r="L150" s="38"/>
      <c r="M150" s="38"/>
      <c r="N150" s="38"/>
      <c r="O150" s="38"/>
      <c r="P150" s="38"/>
      <c r="Q150" s="38"/>
      <c r="R150" s="38"/>
      <c r="S150" s="38"/>
      <c r="T150" s="38"/>
      <c r="U150" s="38"/>
      <c r="V150" s="38"/>
      <c r="W150" s="38"/>
    </row>
    <row r="151" spans="1:23" s="341" customFormat="1" ht="15" customHeight="1">
      <c r="A151" s="341" t="s">
        <v>420</v>
      </c>
      <c r="B151" s="341" t="s">
        <v>312</v>
      </c>
      <c r="C151" s="341" t="s">
        <v>222</v>
      </c>
      <c r="D151" s="341" t="s">
        <v>183</v>
      </c>
      <c r="E151" s="341" t="s">
        <v>70</v>
      </c>
      <c r="F151" s="342">
        <f t="shared" ref="F151:F156" si="7">SUM(H151:W151)-S151</f>
        <v>0</v>
      </c>
      <c r="G151" s="343">
        <v>0</v>
      </c>
      <c r="H151" s="343">
        <v>0</v>
      </c>
      <c r="I151" s="343">
        <v>0</v>
      </c>
      <c r="J151" s="345">
        <v>0</v>
      </c>
      <c r="K151" s="343">
        <v>0</v>
      </c>
      <c r="L151" s="343">
        <v>0</v>
      </c>
      <c r="M151" s="343">
        <v>0</v>
      </c>
      <c r="N151" s="343">
        <v>0</v>
      </c>
      <c r="O151" s="343">
        <v>0</v>
      </c>
      <c r="P151" s="343">
        <v>0</v>
      </c>
      <c r="Q151" s="343">
        <v>0</v>
      </c>
      <c r="R151" s="343">
        <v>0</v>
      </c>
      <c r="S151" s="343">
        <v>0</v>
      </c>
      <c r="T151" s="343"/>
      <c r="U151" s="343">
        <v>0</v>
      </c>
      <c r="V151" s="343">
        <v>0</v>
      </c>
      <c r="W151" s="343">
        <v>0</v>
      </c>
    </row>
    <row r="152" spans="1:23" ht="15" customHeight="1">
      <c r="A152" t="s">
        <v>420</v>
      </c>
      <c r="B152" s="41" t="s">
        <v>389</v>
      </c>
      <c r="C152" s="40">
        <v>98000</v>
      </c>
      <c r="D152" s="40" t="s">
        <v>183</v>
      </c>
      <c r="E152" t="s">
        <v>128</v>
      </c>
      <c r="F152" s="32">
        <f t="shared" si="7"/>
        <v>16024101.280000001</v>
      </c>
      <c r="G152" s="147" t="s">
        <v>736</v>
      </c>
      <c r="H152" s="133">
        <f>ROUND(([2]!HsGetValue("FCC","Scenario#"&amp;$B$2,"Years#"&amp;$B$4,"Period#"&amp;$B$3,"View#"&amp;$B$10,"Consolidation#"&amp;$B$13,"Data Source#"&amp;$B$11,"Intercompany#"&amp;$B$14,"Movement#"&amp;$B$12,"Custom1#"&amp;$B$6,"Custom2#"&amp;$B$7,"Custom3#"&amp;$B$8,"Custom4#"&amp;$B$9,"Entity#"&amp;$B152,"Account#"&amp;$H$15)+[2]!HsGetValue("FCC","Scenario#"&amp;$B$2,"Years#"&amp;$B$4,"Period#"&amp;$B$3,"View#"&amp;$B$10,"Consolidation#"&amp;$B$13,"Data Source#"&amp;$B$11,"Intercompany#"&amp;$B$14,"Movement#"&amp;$B$12,"Custom1#"&amp;$B$6,"Custom2#"&amp;$B$7,"Custom3#"&amp;$B$8,"Custom4#"&amp;$B$9,"Entity#"&amp;$B152,"Account#"&amp;$H$16)),2)</f>
        <v>2664671.9300000002</v>
      </c>
      <c r="I152" s="133">
        <f>ROUND(([2]!HsGetValue("FCC","Scenario#"&amp;$B$2,"Years#"&amp;$B$4,"Period#"&amp;$B$3,"View#"&amp;$B$10,"Consolidation#"&amp;$B$13,"Data Source#"&amp;$B$11,"Intercompany#"&amp;$B$14,"Movement#"&amp;$B$12,"Custom1#"&amp;$B$6,"Custom2#"&amp;$B$7,"Custom3#"&amp;$B$8,"Custom4#"&amp;$B$9,"Entity#"&amp;$B152,"Account#"&amp;$I$15)+[2]!HsGetValue("FCC","Scenario#"&amp;$B$2,"Years#"&amp;$B$4,"Period#"&amp;$B$3,"View#"&amp;$B$10,"Consolidation#"&amp;$B$13,"Data Source#"&amp;$B$11,"Intercompany#"&amp;$B$14,"Movement#"&amp;$B$12,"Custom1#"&amp;$B$6,"Custom2#"&amp;$B$7,"Custom3#"&amp;$B$8,"Custom4#"&amp;$B$9,"Entity#"&amp;$B152,"Account#"&amp;$I$16)+[2]!HsGetValue("FCC","Scenario#"&amp;$B$2,"Years#"&amp;$B$4,"Period#"&amp;$B$3,"View#"&amp;$B$10,"Consolidation#"&amp;$B$13,"Data Source#"&amp;$B$11,"Intercompany#"&amp;$B$14,"Movement#"&amp;$B$12,"Custom1#"&amp;$B$6,"Custom2#"&amp;$B$7,"Custom3#"&amp;$B$8,"Custom4#"&amp;$B$9,"Entity#"&amp;$B152,"Account#"&amp;$I$17)),2)</f>
        <v>0</v>
      </c>
      <c r="J152" s="34">
        <f>ROUND(([2]!HsGetValue("FCC","Scenario#"&amp;$B$2,"Years#"&amp;$B$4,"Period#"&amp;$B$3,"View#"&amp;$B$10,"Consolidation#"&amp;$B$13,"Data Source#"&amp;$B$11,"Intercompany#"&amp;$B$14,"Movement#"&amp;$B$12,"Custom1#"&amp;$B$6,"Custom2#"&amp;$B$7,"Custom3#"&amp;$B$8,"Custom4#"&amp;$B$9,"Entity#"&amp;$B152,"Account#"&amp;$J$15)+[2]!HsGetValue("FCC","Scenario#"&amp;$B$2,"Years#"&amp;$B$4,"Period#"&amp;$B$3,"View#"&amp;$B$10,"Consolidation#"&amp;$B$13,"Data Source#"&amp;$B$11,"Intercompany#"&amp;$B$14,"Movement#"&amp;$B$12,"Custom1#"&amp;$B$6,"Custom2#"&amp;$B$7,"Custom3#"&amp;$B$8,"Custom4#"&amp;$B$9,"Entity#"&amp;$B152,"Account#"&amp;$J$16)),2)</f>
        <v>0</v>
      </c>
      <c r="K152" s="231">
        <f>ROUND(([2]!HsGetValue("FCC","Scenario#"&amp;$B$2,"Years#"&amp;$B$4,"Period#"&amp;$B$3,"View#"&amp;$B$10,"Consolidation#"&amp;$B$13,"Data Source#"&amp;$B$11,"Intercompany#"&amp;$B$14,"Movement#"&amp;$B$12,"Custom1#"&amp;$B$6,"Custom2#"&amp;$B$7,"Custom3#"&amp;$B$8,"Custom4#"&amp;$B$9,"Entity#"&amp;$B152,"Account#"&amp;$K$15)+[2]!HsGetValue("FCC","Scenario#"&amp;$B$2,"Years#"&amp;$B$4,"Period#"&amp;$B$3,"View#"&amp;$B$10,"Consolidation#"&amp;$B$13,"Data Source#"&amp;$B$11,"Intercompany#"&amp;$B$14,"Movement#"&amp;$B$12,"Custom1#"&amp;$B$6,"Custom2#"&amp;$B$7,"Custom3#"&amp;$B$8,"Custom4#"&amp;$B$9,"Entity#"&amp;$B152,"Account#"&amp;$K$16)+[2]!HsGetValue("FCC","Scenario#"&amp;$B$2,"Years#"&amp;$B$4,"Period#"&amp;$B$3,"View#"&amp;$B$10,"Consolidation#"&amp;$B$13,"Data Source#"&amp;$B$11,"Intercompany#"&amp;$B$14,"Movement#"&amp;$B$12,"Custom1#"&amp;$B$6,"Custom2#"&amp;$B$7,"Custom3#"&amp;$B$8,"Custom4#"&amp;$B$9,"Entity#"&amp;$B152,"Account#"&amp;$K$17)+[2]!HsGetValue("FCC","Scenario#"&amp;$B$2,"Years#"&amp;$B$4,"Period#"&amp;$B$3,"View#"&amp;$B$10,"Consolidation#"&amp;$B$13,"Data Source#"&amp;$B$11,"Intercompany#"&amp;$B$14,"Movement#"&amp;$B$12,"Custom1#"&amp;$B$6,"Custom2#"&amp;$B$7,"Custom3#"&amp;$B$8,"Custom4#"&amp;$B$9,"Entity#"&amp;$B152,"Account#"&amp;$K$18)),2)</f>
        <v>4697072.4400000004</v>
      </c>
      <c r="L152" s="133">
        <f>ROUND(([2]!HsGetValue("FCC","Scenario#"&amp;$B$2,"Years#"&amp;$B$4,"Period#"&amp;$B$3,"View#"&amp;$B$10,"Consolidation#"&amp;$B$13,"Data Source#"&amp;$B$11,"Intercompany#"&amp;$B$14,"Movement#"&amp;$B$12,"Custom1#"&amp;$B$6,"Custom2#"&amp;$B$7,"Custom3#"&amp;$B$8,"Custom4#"&amp;$B$9,"Entity#"&amp;$B152,"Account#"&amp;$L$15)+[2]!HsGetValue("FCC","Scenario#"&amp;$B$2,"Years#"&amp;$B$4,"Period#"&amp;$B$3,"View#"&amp;$B$10,"Consolidation#"&amp;$B$13,"Data Source#"&amp;$B$11,"Intercompany#"&amp;$B$14,"Movement#"&amp;$B$12,"Custom1#"&amp;$B$6,"Custom2#"&amp;$B$7,"Custom3#"&amp;$B$8,"Custom4#"&amp;$B$9,"Entity#"&amp;$B152,"Account#"&amp;$L$16)),2)</f>
        <v>8662356.9100000001</v>
      </c>
      <c r="M152" s="231">
        <f>ROUND(([2]!HsGetValue("FCC","Scenario#"&amp;$B$2,"Years#"&amp;$B$4,"Period#"&amp;$B$3,"View#"&amp;$B$10,"Consolidation#"&amp;$B$13,"Data Source#"&amp;$B$11,"Intercompany#"&amp;$B$14,"Movement#"&amp;$B$12,"Custom1#"&amp;$B$6,"Custom2#"&amp;$B$7,"Custom3#"&amp;$B$8,"Custom4#"&amp;$B$9,"Entity#"&amp;$B152,"Account#"&amp;$M$15)+[2]!HsGetValue("FCC","Scenario#"&amp;$B$2,"Years#"&amp;$B$4,"Period#"&amp;$B$3,"View#"&amp;$B$10,"Consolidation#"&amp;$B$13,"Data Source#"&amp;$B$11,"Intercompany#"&amp;$B$14,"Movement#"&amp;$B$12,"Custom1#"&amp;$B$6,"Custom2#"&amp;$B$7,"Custom3#"&amp;$B$8,"Custom4#"&amp;$B$9,"Entity#"&amp;$B152,"Account#"&amp;$M$16)+[2]!HsGetValue("FCC","Scenario#"&amp;$B$2,"Years#"&amp;$B$4,"Period#"&amp;$B$3,"View#"&amp;$B$10,"Consolidation#"&amp;$B$13,"Data Source#"&amp;$B$11,"Intercompany#"&amp;$B$14,"Movement#"&amp;$B$12,"Custom1#"&amp;$B$6,"Custom2#"&amp;$B$7,"Custom3#"&amp;$B$8,"Custom4#"&amp;$B$9,"Entity#"&amp;$B152,"Account#"&amp;$M$17)),2)</f>
        <v>0</v>
      </c>
      <c r="N152" s="133">
        <f>ROUND(([2]!HsGetValue("FCC","Scenario#"&amp;$B$2,"Years#"&amp;$B$4,"Period#"&amp;$B$3,"View#"&amp;$B$10,"Consolidation#"&amp;$B$13,"Data Source#"&amp;$B$11,"Intercompany#"&amp;$B$14,"Movement#"&amp;$B$12,"Custom1#"&amp;$B$6,"Custom2#"&amp;$B$7,"Custom3#"&amp;$B$8,"Custom4#"&amp;$B$9,"Entity#"&amp;$B152,"Account#"&amp;$N$15)+[2]!HsGetValue("FCC","Scenario#"&amp;$B$2,"Years#"&amp;$B$4,"Period#"&amp;$B$3,"View#"&amp;$B$10,"Consolidation#"&amp;$B$13,"Data Source#"&amp;$B$11,"Intercompany#"&amp;$B$14,"Movement#"&amp;$B$12,"Custom1#"&amp;$B$6,"Custom2#"&amp;$B$7,"Custom3#"&amp;$B$8,"Custom4#"&amp;$B$9,"Entity#"&amp;$B152,"Account#"&amp;$N$16)),2)</f>
        <v>0</v>
      </c>
      <c r="O152" s="133">
        <f>ROUND(([2]!HsGetValue("FCC","Scenario#"&amp;$B$2,"Years#"&amp;$B$4,"Period#"&amp;$B$3,"View#"&amp;$B$10,"Consolidation#"&amp;$B$13,"Data Source#"&amp;$B$11,"Intercompany#"&amp;$B$14,"Movement#"&amp;$B$12,"Custom1#"&amp;$B$6,"Custom2#"&amp;$B$7,"Custom3#"&amp;$B$8,"Custom4#"&amp;$B$9,"Entity#"&amp;$B152,"Account#"&amp;$O$15)+[2]!HsGetValue("FCC","Scenario#"&amp;$B$2,"Years#"&amp;$B$4,"Period#"&amp;$B$3,"View#"&amp;$B$10,"Consolidation#"&amp;$B$13,"Data Source#"&amp;$B$11,"Intercompany#"&amp;$B$14,"Movement#"&amp;$B$12,"Custom1#"&amp;$B$6,"Custom2#"&amp;$B$7,"Custom3#"&amp;$B$8,"Custom4#"&amp;$B$9,"Entity#"&amp;$B152,"Account#"&amp;$O$16)),2)</f>
        <v>0</v>
      </c>
      <c r="P152" s="133">
        <f>ROUND(([2]!HsGetValue("FCC","Scenario#"&amp;$B$2,"Years#"&amp;$B$4,"Period#"&amp;$B$3,"View#"&amp;$B$10,"Consolidation#"&amp;$B$13,"Data Source#"&amp;$B$11,"Intercompany#"&amp;$B$14,"Movement#"&amp;$B$12,"Custom1#"&amp;$B$6,"Custom2#"&amp;$B$7,"Custom3#"&amp;$B$8,"Custom4#"&amp;$B$9,"Entity#"&amp;$B152,"Account#"&amp;$P$15)+[2]!HsGetValue("FCC","Scenario#"&amp;$B$2,"Years#"&amp;$B$4,"Period#"&amp;$B$3,"View#"&amp;$B$10,"Consolidation#"&amp;$B$13,"Data Source#"&amp;$B$11,"Intercompany#"&amp;$B$14,"Movement#"&amp;$B$12,"Custom1#"&amp;$B$6,"Custom2#"&amp;$B$7,"Custom3#"&amp;$B$8,"Custom4#"&amp;$B$9,"Entity#"&amp;$B152,"Account#"&amp;$P$16)),2)</f>
        <v>0</v>
      </c>
      <c r="Q152" s="133">
        <f>ROUND(([2]!HsGetValue("FCC","Scenario#"&amp;$B$2,"Years#"&amp;$B$4,"Period#"&amp;$B$3,"View#"&amp;$B$10,"Consolidation#"&amp;$B$13,"Data Source#"&amp;$B$11,"Intercompany#"&amp;$B$14,"Movement#"&amp;$B$12,"Custom1#"&amp;$B$6,"Custom2#"&amp;$B$7,"Custom3#"&amp;$B$8,"Custom4#"&amp;$B$9,"Entity#"&amp;$B152,"Account#"&amp;$Q$15)),2)</f>
        <v>0</v>
      </c>
      <c r="R152" s="133">
        <f>ROUND(([2]!HsGetValue("FCC","Scenario#"&amp;$B$2,"Years#"&amp;$B$4,"Period#"&amp;$B$3,"View#"&amp;$B$10,"Consolidation#"&amp;$B$13,"Data Source#"&amp;$B$11,"Intercompany#"&amp;$B$14,"Movement#"&amp;$B$12,"Custom1#"&amp;$B$6,"Custom2#"&amp;$B$7,"Custom3#"&amp;$B$8,"Custom4#"&amp;$B$9,"Entity#"&amp;$B152,"Account#"&amp;$R$15)),2)</f>
        <v>0</v>
      </c>
      <c r="S152" s="133">
        <f>ROUND(([2]!HsGetValue("FCC","Scenario#"&amp;$B$2,"Years#"&amp;$B$4,"Period#"&amp;$B$3,"View#"&amp;$B$10,"Consolidation#"&amp;$B$13,"Data Source#"&amp;$B$11,"Intercompany#"&amp;$B$14,"Movement#"&amp;$B$12,"Custom1#"&amp;$B$6,"Custom2#"&amp;$B$7,"Custom3#"&amp;$B$8,"Custom4#"&amp;$B$9,"Entity#"&amp;$B152,"Account#"&amp;$S$15)),2)</f>
        <v>5920859</v>
      </c>
      <c r="T152" s="133"/>
      <c r="U152" s="133">
        <f>ROUND(([2]!HsGetValue("FCC","Scenario#"&amp;$B$2,"Years#"&amp;$B$4,"Period#"&amp;$B$3,"View#"&amp;$B$10,"Consolidation#"&amp;$B$13,"Data Source#"&amp;$B$11,"Intercompany#"&amp;$B$14,"Movement#"&amp;$B$12,"Custom1#"&amp;$B$6,"Custom2#"&amp;$B$7,"Custom3#"&amp;$B$8,"Custom4#"&amp;$B$9,"Entity#"&amp;$B152,"Account#"&amp;$U$15)),2)</f>
        <v>0</v>
      </c>
      <c r="V152" s="133">
        <f>ROUND(([2]!HsGetValue("FCC","Scenario#"&amp;$B$2,"Years#"&amp;$B$4,"Period#"&amp;$B$3,"View#"&amp;$B$10,"Consolidation#"&amp;$B$13,"Data Source#"&amp;$B$11,"Intercompany#"&amp;$B$14,"Movement#"&amp;$B$12,"Custom1#"&amp;$B$6,"Custom2#"&amp;$B$7,"Custom3#"&amp;$B$8,"Custom4#"&amp;$B$9,"Entity#"&amp;$B152,"Account#"&amp;$V$15)),2)</f>
        <v>0</v>
      </c>
      <c r="W152" s="133">
        <f>ROUND(([2]!HsGetValue("FCC","Scenario#"&amp;$B$2,"Years#"&amp;$B$4,"Period#"&amp;$B$3,"View#"&amp;$B$10,"Consolidation#"&amp;$B$13,"Data Source#"&amp;$B$11,"Intercompany#"&amp;$B$14,"Movement#"&amp;$B$12,"Custom1#"&amp;$B$6,"Custom2#"&amp;$B$7,"Custom3#"&amp;$B$8,"Custom4#"&amp;$B$9,"Entity#"&amp;$B152,"Account#"&amp;$W$15)+[2]!HsGetValue("FCC","Scenario#"&amp;$B$2,"Years#"&amp;$B$4,"Period#"&amp;$B$3,"View#"&amp;$B$10,"Consolidation#"&amp;$B$13,"Data Source#"&amp;$B$11,"Intercompany#"&amp;$B$14,"Movement#"&amp;$B$12,"Custom1#"&amp;$B$6,"Custom2#"&amp;$B$7,"Custom3#"&amp;$B$8,"Custom4#"&amp;$B$9,"Entity#"&amp;$B152,"Account#"&amp;$W$16)),2)</f>
        <v>0</v>
      </c>
    </row>
    <row r="153" spans="1:23" ht="15" customHeight="1">
      <c r="A153" t="s">
        <v>420</v>
      </c>
      <c r="B153" s="41" t="s">
        <v>422</v>
      </c>
      <c r="C153" s="40">
        <v>90000</v>
      </c>
      <c r="D153" s="40" t="s">
        <v>183</v>
      </c>
      <c r="E153" t="s">
        <v>184</v>
      </c>
      <c r="F153" s="32">
        <f t="shared" si="7"/>
        <v>21352456.579999998</v>
      </c>
      <c r="G153" s="133">
        <f>ROUND(([2]!HsGetValue("FCC","Scenario#"&amp;$B$2,"Years#"&amp;$B$4,"Period#"&amp;$B$3,"View#"&amp;$B$10,"Consolidation#"&amp;$B$13,"Data Source#"&amp;B$11,"Intercompany#"&amp;$B$14,"Movement#"&amp;$B$12,"Custom1#"&amp;$B$6,"Custom2#"&amp;$B$7,"Custom3#"&amp;$B$8,"Custom4#"&amp;$B$9,"Entity#"&amp;$B153,"Account#"&amp;$G$15)+[2]!HsGetValue("FCC","Scenario#"&amp;$B$2,"Years#"&amp;$B$4,"Period#"&amp;$B$3,"View#"&amp;$B$10,"Consolidation#"&amp;$B$13,"Data Source#"&amp;B$11,"Intercompany#"&amp;$B$14,"Movement#"&amp;$B$12,"Custom1#"&amp;$B$6,"Custom2#"&amp;$B$7,"Custom3#"&amp;$B$8,"Custom4#"&amp;$B$9,"Entity#"&amp;$B153,"Account#"&amp;$G$16)),2)</f>
        <v>780863</v>
      </c>
      <c r="H153" s="231">
        <f>ROUND(([2]!HsGetValue("FCC","Scenario#"&amp;$B$2,"Years#"&amp;$B$4,"Period#"&amp;$B$3,"View#"&amp;$B$10,"Consolidation#"&amp;$B$13,"Data Source#"&amp;$B$11,"Intercompany#"&amp;$B$14,"Movement#"&amp;$B$12,"Custom1#"&amp;$B$6,"Custom2#"&amp;$B$7,"Custom3#"&amp;$B$8,"Custom4#"&amp;$B$9,"Entity#"&amp;$B153,"Account#"&amp;$H$15)+[2]!HsGetValue("FCC","Scenario#"&amp;$B$2,"Years#"&amp;$B$4,"Period#"&amp;$B$3,"View#"&amp;$B$10,"Consolidation#"&amp;$B$13,"Data Source#"&amp;$B$11,"Intercompany#"&amp;$B$14,"Movement#"&amp;$B$12,"Custom1#"&amp;$B$6,"Custom2#"&amp;$B$7,"Custom3#"&amp;$B$8,"Custom4#"&amp;$B$9,"Entity#"&amp;$B153,"Account#"&amp;$H$16)),2)</f>
        <v>780863</v>
      </c>
      <c r="I153" s="133">
        <f>ROUND(([2]!HsGetValue("FCC","Scenario#"&amp;$B$2,"Years#"&amp;$B$4,"Period#"&amp;$B$3,"View#"&amp;$B$10,"Consolidation#"&amp;$B$13,"Data Source#"&amp;$B$11,"Intercompany#"&amp;$B$14,"Movement#"&amp;$B$12,"Custom1#"&amp;$B$6,"Custom2#"&amp;$B$7,"Custom3#"&amp;$B$8,"Custom4#"&amp;$B$9,"Entity#"&amp;$B153,"Account#"&amp;$I$15)+[2]!HsGetValue("FCC","Scenario#"&amp;$B$2,"Years#"&amp;$B$4,"Period#"&amp;$B$3,"View#"&amp;$B$10,"Consolidation#"&amp;$B$13,"Data Source#"&amp;$B$11,"Intercompany#"&amp;$B$14,"Movement#"&amp;$B$12,"Custom1#"&amp;$B$6,"Custom2#"&amp;$B$7,"Custom3#"&amp;$B$8,"Custom4#"&amp;$B$9,"Entity#"&amp;$B153,"Account#"&amp;$I$16)+[2]!HsGetValue("FCC","Scenario#"&amp;$B$2,"Years#"&amp;$B$4,"Period#"&amp;$B$3,"View#"&amp;$B$10,"Consolidation#"&amp;$B$13,"Data Source#"&amp;$B$11,"Intercompany#"&amp;$B$14,"Movement#"&amp;$B$12,"Custom1#"&amp;$B$6,"Custom2#"&amp;$B$7,"Custom3#"&amp;$B$8,"Custom4#"&amp;$B$9,"Entity#"&amp;$B153,"Account#"&amp;$I$17)),2)</f>
        <v>0</v>
      </c>
      <c r="J153" s="34">
        <f>ROUND(([2]!HsGetValue("FCC","Scenario#"&amp;$B$2,"Years#"&amp;$B$4,"Period#"&amp;$B$3,"View#"&amp;$B$10,"Consolidation#"&amp;$B$13,"Data Source#"&amp;$B$11,"Intercompany#"&amp;$B$14,"Movement#"&amp;$B$12,"Custom1#"&amp;$B$6,"Custom2#"&amp;$B$7,"Custom3#"&amp;$B$8,"Custom4#"&amp;$B$9,"Entity#"&amp;$B153,"Account#"&amp;$J$15)+[2]!HsGetValue("FCC","Scenario#"&amp;$B$2,"Years#"&amp;$B$4,"Period#"&amp;$B$3,"View#"&amp;$B$10,"Consolidation#"&amp;$B$13,"Data Source#"&amp;$B$11,"Intercompany#"&amp;$B$14,"Movement#"&amp;$B$12,"Custom1#"&amp;$B$6,"Custom2#"&amp;$B$7,"Custom3#"&amp;$B$8,"Custom4#"&amp;$B$9,"Entity#"&amp;$B153,"Account#"&amp;$J$16)),2)</f>
        <v>0</v>
      </c>
      <c r="K153" s="231">
        <f>ROUND(([2]!HsGetValue("FCC","Scenario#"&amp;$B$2,"Years#"&amp;$B$4,"Period#"&amp;$B$3,"View#"&amp;$B$10,"Consolidation#"&amp;$B$13,"Data Source#"&amp;$B$11,"Intercompany#"&amp;$B$14,"Movement#"&amp;$B$12,"Custom1#"&amp;$B$6,"Custom2#"&amp;$B$7,"Custom3#"&amp;$B$8,"Custom4#"&amp;$B$9,"Entity#"&amp;$B153,"Account#"&amp;$K$15)+[2]!HsGetValue("FCC","Scenario#"&amp;$B$2,"Years#"&amp;$B$4,"Period#"&amp;$B$3,"View#"&amp;$B$10,"Consolidation#"&amp;$B$13,"Data Source#"&amp;$B$11,"Intercompany#"&amp;$B$14,"Movement#"&amp;$B$12,"Custom1#"&amp;$B$6,"Custom2#"&amp;$B$7,"Custom3#"&amp;$B$8,"Custom4#"&amp;$B$9,"Entity#"&amp;$B153,"Account#"&amp;$K$16)+[2]!HsGetValue("FCC","Scenario#"&amp;$B$2,"Years#"&amp;$B$4,"Period#"&amp;$B$3,"View#"&amp;$B$10,"Consolidation#"&amp;$B$13,"Data Source#"&amp;$B$11,"Intercompany#"&amp;$B$14,"Movement#"&amp;$B$12,"Custom1#"&amp;$B$6,"Custom2#"&amp;$B$7,"Custom3#"&amp;$B$8,"Custom4#"&amp;$B$9,"Entity#"&amp;$B153,"Account#"&amp;$K$17)+[2]!HsGetValue("FCC","Scenario#"&amp;$B$2,"Years#"&amp;$B$4,"Period#"&amp;$B$3,"View#"&amp;$B$10,"Consolidation#"&amp;$B$13,"Data Source#"&amp;$B$11,"Intercompany#"&amp;$B$14,"Movement#"&amp;$B$12,"Custom1#"&amp;$B$6,"Custom2#"&amp;$B$7,"Custom3#"&amp;$B$8,"Custom4#"&amp;$B$9,"Entity#"&amp;$B153,"Account#"&amp;$K$18)),2)</f>
        <v>20571593.579999998</v>
      </c>
      <c r="L153" s="133">
        <f>ROUND(([2]!HsGetValue("FCC","Scenario#"&amp;$B$2,"Years#"&amp;$B$4,"Period#"&amp;$B$3,"View#"&amp;$B$10,"Consolidation#"&amp;$B$13,"Data Source#"&amp;$B$11,"Intercompany#"&amp;$B$14,"Movement#"&amp;$B$12,"Custom1#"&amp;$B$6,"Custom2#"&amp;$B$7,"Custom3#"&amp;$B$8,"Custom4#"&amp;$B$9,"Entity#"&amp;$B153,"Account#"&amp;$L$15)+[2]!HsGetValue("FCC","Scenario#"&amp;$B$2,"Years#"&amp;$B$4,"Period#"&amp;$B$3,"View#"&amp;$B$10,"Consolidation#"&amp;$B$13,"Data Source#"&amp;$B$11,"Intercompany#"&amp;$B$14,"Movement#"&amp;$B$12,"Custom1#"&amp;$B$6,"Custom2#"&amp;$B$7,"Custom3#"&amp;$B$8,"Custom4#"&amp;$B$9,"Entity#"&amp;$B153,"Account#"&amp;$L$16)),2)</f>
        <v>0</v>
      </c>
      <c r="M153" s="231">
        <f>ROUND(([2]!HsGetValue("FCC","Scenario#"&amp;$B$2,"Years#"&amp;$B$4,"Period#"&amp;$B$3,"View#"&amp;$B$10,"Consolidation#"&amp;$B$13,"Data Source#"&amp;$B$11,"Intercompany#"&amp;$B$14,"Movement#"&amp;$B$12,"Custom1#"&amp;$B$6,"Custom2#"&amp;$B$7,"Custom3#"&amp;$B$8,"Custom4#"&amp;$B$9,"Entity#"&amp;$B153,"Account#"&amp;$M$15)+[2]!HsGetValue("FCC","Scenario#"&amp;$B$2,"Years#"&amp;$B$4,"Period#"&amp;$B$3,"View#"&amp;$B$10,"Consolidation#"&amp;$B$13,"Data Source#"&amp;$B$11,"Intercompany#"&amp;$B$14,"Movement#"&amp;$B$12,"Custom1#"&amp;$B$6,"Custom2#"&amp;$B$7,"Custom3#"&amp;$B$8,"Custom4#"&amp;$B$9,"Entity#"&amp;$B153,"Account#"&amp;$M$16)+[2]!HsGetValue("FCC","Scenario#"&amp;$B$2,"Years#"&amp;$B$4,"Period#"&amp;$B$3,"View#"&amp;$B$10,"Consolidation#"&amp;$B$13,"Data Source#"&amp;$B$11,"Intercompany#"&amp;$B$14,"Movement#"&amp;$B$12,"Custom1#"&amp;$B$6,"Custom2#"&amp;$B$7,"Custom3#"&amp;$B$8,"Custom4#"&amp;$B$9,"Entity#"&amp;$B153,"Account#"&amp;$M$17)),2)</f>
        <v>0</v>
      </c>
      <c r="N153" s="133">
        <f>ROUND(([2]!HsGetValue("FCC","Scenario#"&amp;$B$2,"Years#"&amp;$B$4,"Period#"&amp;$B$3,"View#"&amp;$B$10,"Consolidation#"&amp;$B$13,"Data Source#"&amp;$B$11,"Intercompany#"&amp;$B$14,"Movement#"&amp;$B$12,"Custom1#"&amp;$B$6,"Custom2#"&amp;$B$7,"Custom3#"&amp;$B$8,"Custom4#"&amp;$B$9,"Entity#"&amp;$B153,"Account#"&amp;$N$15)+[2]!HsGetValue("FCC","Scenario#"&amp;$B$2,"Years#"&amp;$B$4,"Period#"&amp;$B$3,"View#"&amp;$B$10,"Consolidation#"&amp;$B$13,"Data Source#"&amp;$B$11,"Intercompany#"&amp;$B$14,"Movement#"&amp;$B$12,"Custom1#"&amp;$B$6,"Custom2#"&amp;$B$7,"Custom3#"&amp;$B$8,"Custom4#"&amp;$B$9,"Entity#"&amp;$B153,"Account#"&amp;$N$16)),2)</f>
        <v>0</v>
      </c>
      <c r="O153" s="133">
        <f>ROUND(([2]!HsGetValue("FCC","Scenario#"&amp;$B$2,"Years#"&amp;$B$4,"Period#"&amp;$B$3,"View#"&amp;$B$10,"Consolidation#"&amp;$B$13,"Data Source#"&amp;$B$11,"Intercompany#"&amp;$B$14,"Movement#"&amp;$B$12,"Custom1#"&amp;$B$6,"Custom2#"&amp;$B$7,"Custom3#"&amp;$B$8,"Custom4#"&amp;$B$9,"Entity#"&amp;$B153,"Account#"&amp;$O$15)+[2]!HsGetValue("FCC","Scenario#"&amp;$B$2,"Years#"&amp;$B$4,"Period#"&amp;$B$3,"View#"&amp;$B$10,"Consolidation#"&amp;$B$13,"Data Source#"&amp;$B$11,"Intercompany#"&amp;$B$14,"Movement#"&amp;$B$12,"Custom1#"&amp;$B$6,"Custom2#"&amp;$B$7,"Custom3#"&amp;$B$8,"Custom4#"&amp;$B$9,"Entity#"&amp;$B153,"Account#"&amp;$O$16)),2)</f>
        <v>0</v>
      </c>
      <c r="P153" s="133">
        <f>ROUND(([2]!HsGetValue("FCC","Scenario#"&amp;$B$2,"Years#"&amp;$B$4,"Period#"&amp;$B$3,"View#"&amp;$B$10,"Consolidation#"&amp;$B$13,"Data Source#"&amp;$B$11,"Intercompany#"&amp;$B$14,"Movement#"&amp;$B$12,"Custom1#"&amp;$B$6,"Custom2#"&amp;$B$7,"Custom3#"&amp;$B$8,"Custom4#"&amp;$B$9,"Entity#"&amp;$B153,"Account#"&amp;$P$15)+[2]!HsGetValue("FCC","Scenario#"&amp;$B$2,"Years#"&amp;$B$4,"Period#"&amp;$B$3,"View#"&amp;$B$10,"Consolidation#"&amp;$B$13,"Data Source#"&amp;$B$11,"Intercompany#"&amp;$B$14,"Movement#"&amp;$B$12,"Custom1#"&amp;$B$6,"Custom2#"&amp;$B$7,"Custom3#"&amp;$B$8,"Custom4#"&amp;$B$9,"Entity#"&amp;$B153,"Account#"&amp;$P$16)),2)</f>
        <v>0</v>
      </c>
      <c r="Q153" s="133">
        <f>ROUND(([2]!HsGetValue("FCC","Scenario#"&amp;$B$2,"Years#"&amp;$B$4,"Period#"&amp;$B$3,"View#"&amp;$B$10,"Consolidation#"&amp;$B$13,"Data Source#"&amp;$B$11,"Intercompany#"&amp;$B$14,"Movement#"&amp;$B$12,"Custom1#"&amp;$B$6,"Custom2#"&amp;$B$7,"Custom3#"&amp;$B$8,"Custom4#"&amp;$B$9,"Entity#"&amp;$B153,"Account#"&amp;$Q$15)),2)</f>
        <v>0</v>
      </c>
      <c r="R153" s="133">
        <f>ROUND(([2]!HsGetValue("FCC","Scenario#"&amp;$B$2,"Years#"&amp;$B$4,"Period#"&amp;$B$3,"View#"&amp;$B$10,"Consolidation#"&amp;$B$13,"Data Source#"&amp;$B$11,"Intercompany#"&amp;$B$14,"Movement#"&amp;$B$12,"Custom1#"&amp;$B$6,"Custom2#"&amp;$B$7,"Custom3#"&amp;$B$8,"Custom4#"&amp;$B$9,"Entity#"&amp;$B153,"Account#"&amp;$R$15)),2)</f>
        <v>0</v>
      </c>
      <c r="S153" s="133">
        <f>ROUND(([2]!HsGetValue("FCC","Scenario#"&amp;$B$2,"Years#"&amp;$B$4,"Period#"&amp;$B$3,"View#"&amp;$B$10,"Consolidation#"&amp;$B$13,"Data Source#"&amp;$B$11,"Intercompany#"&amp;$B$14,"Movement#"&amp;$B$12,"Custom1#"&amp;$B$6,"Custom2#"&amp;$B$7,"Custom3#"&amp;$B$8,"Custom4#"&amp;$B$9,"Entity#"&amp;$B153,"Account#"&amp;$S$15)),2)</f>
        <v>2985094</v>
      </c>
      <c r="T153" s="133"/>
      <c r="U153" s="133">
        <f>ROUND(([2]!HsGetValue("FCC","Scenario#"&amp;$B$2,"Years#"&amp;$B$4,"Period#"&amp;$B$3,"View#"&amp;$B$10,"Consolidation#"&amp;$B$13,"Data Source#"&amp;$B$11,"Intercompany#"&amp;$B$14,"Movement#"&amp;$B$12,"Custom1#"&amp;$B$6,"Custom2#"&amp;$B$7,"Custom3#"&amp;$B$8,"Custom4#"&amp;$B$9,"Entity#"&amp;$B153,"Account#"&amp;$U$15)),2)</f>
        <v>0</v>
      </c>
      <c r="V153" s="133">
        <f>ROUND(([2]!HsGetValue("FCC","Scenario#"&amp;$B$2,"Years#"&amp;$B$4,"Period#"&amp;$B$3,"View#"&amp;$B$10,"Consolidation#"&amp;$B$13,"Data Source#"&amp;$B$11,"Intercompany#"&amp;$B$14,"Movement#"&amp;$B$12,"Custom1#"&amp;$B$6,"Custom2#"&amp;$B$7,"Custom3#"&amp;$B$8,"Custom4#"&amp;$B$9,"Entity#"&amp;$B153,"Account#"&amp;$V$15)),2)</f>
        <v>0</v>
      </c>
      <c r="W153" s="133">
        <f>ROUND(([2]!HsGetValue("FCC","Scenario#"&amp;$B$2,"Years#"&amp;$B$4,"Period#"&amp;$B$3,"View#"&amp;$B$10,"Consolidation#"&amp;$B$13,"Data Source#"&amp;$B$11,"Intercompany#"&amp;$B$14,"Movement#"&amp;$B$12,"Custom1#"&amp;$B$6,"Custom2#"&amp;$B$7,"Custom3#"&amp;$B$8,"Custom4#"&amp;$B$9,"Entity#"&amp;$B153,"Account#"&amp;$W$15)+[2]!HsGetValue("FCC","Scenario#"&amp;$B$2,"Years#"&amp;$B$4,"Period#"&amp;$B$3,"View#"&amp;$B$10,"Consolidation#"&amp;$B$13,"Data Source#"&amp;$B$11,"Intercompany#"&amp;$B$14,"Movement#"&amp;$B$12,"Custom1#"&amp;$B$6,"Custom2#"&amp;$B$7,"Custom3#"&amp;$B$8,"Custom4#"&amp;$B$9,"Entity#"&amp;$B153,"Account#"&amp;$W$16)),2)</f>
        <v>0</v>
      </c>
    </row>
    <row r="154" spans="1:23" ht="15" customHeight="1">
      <c r="A154" t="s">
        <v>420</v>
      </c>
      <c r="B154" s="41" t="s">
        <v>360</v>
      </c>
      <c r="C154" s="40">
        <v>92100</v>
      </c>
      <c r="D154" s="40" t="s">
        <v>183</v>
      </c>
      <c r="E154" t="s">
        <v>113</v>
      </c>
      <c r="F154" s="32">
        <f t="shared" si="7"/>
        <v>1976005.67</v>
      </c>
      <c r="G154" s="147" t="s">
        <v>736</v>
      </c>
      <c r="H154" s="231">
        <f>ROUND(([2]!HsGetValue("FCC","Scenario#"&amp;$B$2,"Years#"&amp;$B$4,"Period#"&amp;$B$3,"View#"&amp;$B$10,"Consolidation#"&amp;$B$13,"Data Source#"&amp;$B$11,"Intercompany#"&amp;$B$14,"Movement#"&amp;$B$12,"Custom1#"&amp;$B$6,"Custom2#"&amp;$B$7,"Custom3#"&amp;$B$8,"Custom4#"&amp;$B$9,"Entity#"&amp;$B154,"Account#"&amp;$H$15)+[2]!HsGetValue("FCC","Scenario#"&amp;$B$2,"Years#"&amp;$B$4,"Period#"&amp;$B$3,"View#"&amp;$B$10,"Consolidation#"&amp;$B$13,"Data Source#"&amp;$B$11,"Intercompany#"&amp;$B$14,"Movement#"&amp;$B$12,"Custom1#"&amp;$B$6,"Custom2#"&amp;$B$7,"Custom3#"&amp;$B$8,"Custom4#"&amp;$B$9,"Entity#"&amp;$B154,"Account#"&amp;$H$16)),2)</f>
        <v>1632626.15</v>
      </c>
      <c r="I154" s="133">
        <f>ROUND(([2]!HsGetValue("FCC","Scenario#"&amp;$B$2,"Years#"&amp;$B$4,"Period#"&amp;$B$3,"View#"&amp;$B$10,"Consolidation#"&amp;$B$13,"Data Source#"&amp;$B$11,"Intercompany#"&amp;$B$14,"Movement#"&amp;$B$12,"Custom1#"&amp;$B$6,"Custom2#"&amp;$B$7,"Custom3#"&amp;$B$8,"Custom4#"&amp;$B$9,"Entity#"&amp;$B154,"Account#"&amp;$I$15)+[2]!HsGetValue("FCC","Scenario#"&amp;$B$2,"Years#"&amp;$B$4,"Period#"&amp;$B$3,"View#"&amp;$B$10,"Consolidation#"&amp;$B$13,"Data Source#"&amp;$B$11,"Intercompany#"&amp;$B$14,"Movement#"&amp;$B$12,"Custom1#"&amp;$B$6,"Custom2#"&amp;$B$7,"Custom3#"&amp;$B$8,"Custom4#"&amp;$B$9,"Entity#"&amp;$B154,"Account#"&amp;$I$16)+[2]!HsGetValue("FCC","Scenario#"&amp;$B$2,"Years#"&amp;$B$4,"Period#"&amp;$B$3,"View#"&amp;$B$10,"Consolidation#"&amp;$B$13,"Data Source#"&amp;$B$11,"Intercompany#"&amp;$B$14,"Movement#"&amp;$B$12,"Custom1#"&amp;$B$6,"Custom2#"&amp;$B$7,"Custom3#"&amp;$B$8,"Custom4#"&amp;$B$9,"Entity#"&amp;$B154,"Account#"&amp;$I$17)),2)</f>
        <v>0</v>
      </c>
      <c r="J154" s="34">
        <f>ROUND(([2]!HsGetValue("FCC","Scenario#"&amp;$B$2,"Years#"&amp;$B$4,"Period#"&amp;$B$3,"View#"&amp;$B$10,"Consolidation#"&amp;$B$13,"Data Source#"&amp;$B$11,"Intercompany#"&amp;$B$14,"Movement#"&amp;$B$12,"Custom1#"&amp;$B$6,"Custom2#"&amp;$B$7,"Custom3#"&amp;$B$8,"Custom4#"&amp;$B$9,"Entity#"&amp;$B154,"Account#"&amp;$J$15)+[2]!HsGetValue("FCC","Scenario#"&amp;$B$2,"Years#"&amp;$B$4,"Period#"&amp;$B$3,"View#"&amp;$B$10,"Consolidation#"&amp;$B$13,"Data Source#"&amp;$B$11,"Intercompany#"&amp;$B$14,"Movement#"&amp;$B$12,"Custom1#"&amp;$B$6,"Custom2#"&amp;$B$7,"Custom3#"&amp;$B$8,"Custom4#"&amp;$B$9,"Entity#"&amp;$B154,"Account#"&amp;$J$16)),2)</f>
        <v>0</v>
      </c>
      <c r="K154" s="231">
        <f>ROUND(([2]!HsGetValue("FCC","Scenario#"&amp;$B$2,"Years#"&amp;$B$4,"Period#"&amp;$B$3,"View#"&amp;$B$10,"Consolidation#"&amp;$B$13,"Data Source#"&amp;$B$11,"Intercompany#"&amp;$B$14,"Movement#"&amp;$B$12,"Custom1#"&amp;$B$6,"Custom2#"&amp;$B$7,"Custom3#"&amp;$B$8,"Custom4#"&amp;$B$9,"Entity#"&amp;$B154,"Account#"&amp;$K$15)+[2]!HsGetValue("FCC","Scenario#"&amp;$B$2,"Years#"&amp;$B$4,"Period#"&amp;$B$3,"View#"&amp;$B$10,"Consolidation#"&amp;$B$13,"Data Source#"&amp;$B$11,"Intercompany#"&amp;$B$14,"Movement#"&amp;$B$12,"Custom1#"&amp;$B$6,"Custom2#"&amp;$B$7,"Custom3#"&amp;$B$8,"Custom4#"&amp;$B$9,"Entity#"&amp;$B154,"Account#"&amp;$K$16)+[2]!HsGetValue("FCC","Scenario#"&amp;$B$2,"Years#"&amp;$B$4,"Period#"&amp;$B$3,"View#"&amp;$B$10,"Consolidation#"&amp;$B$13,"Data Source#"&amp;$B$11,"Intercompany#"&amp;$B$14,"Movement#"&amp;$B$12,"Custom1#"&amp;$B$6,"Custom2#"&amp;$B$7,"Custom3#"&amp;$B$8,"Custom4#"&amp;$B$9,"Entity#"&amp;$B154,"Account#"&amp;$K$17)+[2]!HsGetValue("FCC","Scenario#"&amp;$B$2,"Years#"&amp;$B$4,"Period#"&amp;$B$3,"View#"&amp;$B$10,"Consolidation#"&amp;$B$13,"Data Source#"&amp;$B$11,"Intercompany#"&amp;$B$14,"Movement#"&amp;$B$12,"Custom1#"&amp;$B$6,"Custom2#"&amp;$B$7,"Custom3#"&amp;$B$8,"Custom4#"&amp;$B$9,"Entity#"&amp;$B154,"Account#"&amp;$K$18)),2)</f>
        <v>343379.52</v>
      </c>
      <c r="L154" s="133">
        <f>ROUND(([2]!HsGetValue("FCC","Scenario#"&amp;$B$2,"Years#"&amp;$B$4,"Period#"&amp;$B$3,"View#"&amp;$B$10,"Consolidation#"&amp;$B$13,"Data Source#"&amp;$B$11,"Intercompany#"&amp;$B$14,"Movement#"&amp;$B$12,"Custom1#"&amp;$B$6,"Custom2#"&amp;$B$7,"Custom3#"&amp;$B$8,"Custom4#"&amp;$B$9,"Entity#"&amp;$B154,"Account#"&amp;$L$15)+[2]!HsGetValue("FCC","Scenario#"&amp;$B$2,"Years#"&amp;$B$4,"Period#"&amp;$B$3,"View#"&amp;$B$10,"Consolidation#"&amp;$B$13,"Data Source#"&amp;$B$11,"Intercompany#"&amp;$B$14,"Movement#"&amp;$B$12,"Custom1#"&amp;$B$6,"Custom2#"&amp;$B$7,"Custom3#"&amp;$B$8,"Custom4#"&amp;$B$9,"Entity#"&amp;$B154,"Account#"&amp;$L$16)),2)</f>
        <v>0</v>
      </c>
      <c r="M154" s="231">
        <f>ROUND(([2]!HsGetValue("FCC","Scenario#"&amp;$B$2,"Years#"&amp;$B$4,"Period#"&amp;$B$3,"View#"&amp;$B$10,"Consolidation#"&amp;$B$13,"Data Source#"&amp;$B$11,"Intercompany#"&amp;$B$14,"Movement#"&amp;$B$12,"Custom1#"&amp;$B$6,"Custom2#"&amp;$B$7,"Custom3#"&amp;$B$8,"Custom4#"&amp;$B$9,"Entity#"&amp;$B154,"Account#"&amp;$M$15)+[2]!HsGetValue("FCC","Scenario#"&amp;$B$2,"Years#"&amp;$B$4,"Period#"&amp;$B$3,"View#"&amp;$B$10,"Consolidation#"&amp;$B$13,"Data Source#"&amp;$B$11,"Intercompany#"&amp;$B$14,"Movement#"&amp;$B$12,"Custom1#"&amp;$B$6,"Custom2#"&amp;$B$7,"Custom3#"&amp;$B$8,"Custom4#"&amp;$B$9,"Entity#"&amp;$B154,"Account#"&amp;$M$16)+[2]!HsGetValue("FCC","Scenario#"&amp;$B$2,"Years#"&amp;$B$4,"Period#"&amp;$B$3,"View#"&amp;$B$10,"Consolidation#"&amp;$B$13,"Data Source#"&amp;$B$11,"Intercompany#"&amp;$B$14,"Movement#"&amp;$B$12,"Custom1#"&amp;$B$6,"Custom2#"&amp;$B$7,"Custom3#"&amp;$B$8,"Custom4#"&amp;$B$9,"Entity#"&amp;$B154,"Account#"&amp;$M$17)),2)</f>
        <v>0</v>
      </c>
      <c r="N154" s="133">
        <f>ROUND(([2]!HsGetValue("FCC","Scenario#"&amp;$B$2,"Years#"&amp;$B$4,"Period#"&amp;$B$3,"View#"&amp;$B$10,"Consolidation#"&amp;$B$13,"Data Source#"&amp;$B$11,"Intercompany#"&amp;$B$14,"Movement#"&amp;$B$12,"Custom1#"&amp;$B$6,"Custom2#"&amp;$B$7,"Custom3#"&amp;$B$8,"Custom4#"&amp;$B$9,"Entity#"&amp;$B154,"Account#"&amp;$N$15)+[2]!HsGetValue("FCC","Scenario#"&amp;$B$2,"Years#"&amp;$B$4,"Period#"&amp;$B$3,"View#"&amp;$B$10,"Consolidation#"&amp;$B$13,"Data Source#"&amp;$B$11,"Intercompany#"&amp;$B$14,"Movement#"&amp;$B$12,"Custom1#"&amp;$B$6,"Custom2#"&amp;$B$7,"Custom3#"&amp;$B$8,"Custom4#"&amp;$B$9,"Entity#"&amp;$B154,"Account#"&amp;$N$16)),2)</f>
        <v>0</v>
      </c>
      <c r="O154" s="133">
        <f>ROUND(([2]!HsGetValue("FCC","Scenario#"&amp;$B$2,"Years#"&amp;$B$4,"Period#"&amp;$B$3,"View#"&amp;$B$10,"Consolidation#"&amp;$B$13,"Data Source#"&amp;$B$11,"Intercompany#"&amp;$B$14,"Movement#"&amp;$B$12,"Custom1#"&amp;$B$6,"Custom2#"&amp;$B$7,"Custom3#"&amp;$B$8,"Custom4#"&amp;$B$9,"Entity#"&amp;$B154,"Account#"&amp;$O$15)+[2]!HsGetValue("FCC","Scenario#"&amp;$B$2,"Years#"&amp;$B$4,"Period#"&amp;$B$3,"View#"&amp;$B$10,"Consolidation#"&amp;$B$13,"Data Source#"&amp;$B$11,"Intercompany#"&amp;$B$14,"Movement#"&amp;$B$12,"Custom1#"&amp;$B$6,"Custom2#"&amp;$B$7,"Custom3#"&amp;$B$8,"Custom4#"&amp;$B$9,"Entity#"&amp;$B154,"Account#"&amp;$O$16)),2)</f>
        <v>0</v>
      </c>
      <c r="P154" s="133">
        <f>ROUND(([2]!HsGetValue("FCC","Scenario#"&amp;$B$2,"Years#"&amp;$B$4,"Period#"&amp;$B$3,"View#"&amp;$B$10,"Consolidation#"&amp;$B$13,"Data Source#"&amp;$B$11,"Intercompany#"&amp;$B$14,"Movement#"&amp;$B$12,"Custom1#"&amp;$B$6,"Custom2#"&amp;$B$7,"Custom3#"&amp;$B$8,"Custom4#"&amp;$B$9,"Entity#"&amp;$B154,"Account#"&amp;$P$15)+[2]!HsGetValue("FCC","Scenario#"&amp;$B$2,"Years#"&amp;$B$4,"Period#"&amp;$B$3,"View#"&amp;$B$10,"Consolidation#"&amp;$B$13,"Data Source#"&amp;$B$11,"Intercompany#"&amp;$B$14,"Movement#"&amp;$B$12,"Custom1#"&amp;$B$6,"Custom2#"&amp;$B$7,"Custom3#"&amp;$B$8,"Custom4#"&amp;$B$9,"Entity#"&amp;$B154,"Account#"&amp;$P$16)),2)</f>
        <v>0</v>
      </c>
      <c r="Q154" s="133">
        <f>ROUND(([2]!HsGetValue("FCC","Scenario#"&amp;$B$2,"Years#"&amp;$B$4,"Period#"&amp;$B$3,"View#"&amp;$B$10,"Consolidation#"&amp;$B$13,"Data Source#"&amp;$B$11,"Intercompany#"&amp;$B$14,"Movement#"&amp;$B$12,"Custom1#"&amp;$B$6,"Custom2#"&amp;$B$7,"Custom3#"&amp;$B$8,"Custom4#"&amp;$B$9,"Entity#"&amp;$B154,"Account#"&amp;$Q$15)),2)</f>
        <v>0</v>
      </c>
      <c r="R154" s="133">
        <f>ROUND(([2]!HsGetValue("FCC","Scenario#"&amp;$B$2,"Years#"&amp;$B$4,"Period#"&amp;$B$3,"View#"&amp;$B$10,"Consolidation#"&amp;$B$13,"Data Source#"&amp;$B$11,"Intercompany#"&amp;$B$14,"Movement#"&amp;$B$12,"Custom1#"&amp;$B$6,"Custom2#"&amp;$B$7,"Custom3#"&amp;$B$8,"Custom4#"&amp;$B$9,"Entity#"&amp;$B154,"Account#"&amp;$R$15)),2)</f>
        <v>0</v>
      </c>
      <c r="S154" s="133">
        <f>ROUND(([2]!HsGetValue("FCC","Scenario#"&amp;$B$2,"Years#"&amp;$B$4,"Period#"&amp;$B$3,"View#"&amp;$B$10,"Consolidation#"&amp;$B$13,"Data Source#"&amp;$B$11,"Intercompany#"&amp;$B$14,"Movement#"&amp;$B$12,"Custom1#"&amp;$B$6,"Custom2#"&amp;$B$7,"Custom3#"&amp;$B$8,"Custom4#"&amp;$B$9,"Entity#"&amp;$B154,"Account#"&amp;$S$15)),2)</f>
        <v>3479759</v>
      </c>
      <c r="T154" s="133"/>
      <c r="U154" s="133">
        <f>ROUND(([2]!HsGetValue("FCC","Scenario#"&amp;$B$2,"Years#"&amp;$B$4,"Period#"&amp;$B$3,"View#"&amp;$B$10,"Consolidation#"&amp;$B$13,"Data Source#"&amp;$B$11,"Intercompany#"&amp;$B$14,"Movement#"&amp;$B$12,"Custom1#"&amp;$B$6,"Custom2#"&amp;$B$7,"Custom3#"&amp;$B$8,"Custom4#"&amp;$B$9,"Entity#"&amp;$B154,"Account#"&amp;$U$15)),2)</f>
        <v>0</v>
      </c>
      <c r="V154" s="133">
        <f>ROUND(([2]!HsGetValue("FCC","Scenario#"&amp;$B$2,"Years#"&amp;$B$4,"Period#"&amp;$B$3,"View#"&amp;$B$10,"Consolidation#"&amp;$B$13,"Data Source#"&amp;$B$11,"Intercompany#"&amp;$B$14,"Movement#"&amp;$B$12,"Custom1#"&amp;$B$6,"Custom2#"&amp;$B$7,"Custom3#"&amp;$B$8,"Custom4#"&amp;$B$9,"Entity#"&amp;$B154,"Account#"&amp;$V$15)),2)</f>
        <v>0</v>
      </c>
      <c r="W154" s="133">
        <f>ROUND(([2]!HsGetValue("FCC","Scenario#"&amp;$B$2,"Years#"&amp;$B$4,"Period#"&amp;$B$3,"View#"&amp;$B$10,"Consolidation#"&amp;$B$13,"Data Source#"&amp;$B$11,"Intercompany#"&amp;$B$14,"Movement#"&amp;$B$12,"Custom1#"&amp;$B$6,"Custom2#"&amp;$B$7,"Custom3#"&amp;$B$8,"Custom4#"&amp;$B$9,"Entity#"&amp;$B154,"Account#"&amp;$W$15)+[2]!HsGetValue("FCC","Scenario#"&amp;$B$2,"Years#"&amp;$B$4,"Period#"&amp;$B$3,"View#"&amp;$B$10,"Consolidation#"&amp;$B$13,"Data Source#"&amp;$B$11,"Intercompany#"&amp;$B$14,"Movement#"&amp;$B$12,"Custom1#"&amp;$B$6,"Custom2#"&amp;$B$7,"Custom3#"&amp;$B$8,"Custom4#"&amp;$B$9,"Entity#"&amp;$B154,"Account#"&amp;$W$16)),2)</f>
        <v>0</v>
      </c>
    </row>
    <row r="155" spans="1:23" ht="15" customHeight="1">
      <c r="A155" t="s">
        <v>420</v>
      </c>
      <c r="B155" s="41" t="s">
        <v>434</v>
      </c>
      <c r="C155" s="40">
        <v>92700</v>
      </c>
      <c r="D155" s="40" t="s">
        <v>183</v>
      </c>
      <c r="E155" t="s">
        <v>435</v>
      </c>
      <c r="F155" s="32">
        <f t="shared" si="7"/>
        <v>0</v>
      </c>
      <c r="G155" s="133">
        <f>ROUND(([2]!HsGetValue("FCC","Scenario#"&amp;$B$2,"Years#"&amp;$B$4,"Period#"&amp;$B$3,"View#"&amp;$B$10,"Consolidation#"&amp;$B$13,"Data Source#"&amp;B$11,"Intercompany#"&amp;$B$14,"Movement#"&amp;$B$12,"Custom1#"&amp;$B$6,"Custom2#"&amp;$B$7,"Custom3#"&amp;$B$8,"Custom4#"&amp;$B$9,"Entity#"&amp;$B155,"Account#"&amp;$G$15)+[2]!HsGetValue("FCC","Scenario#"&amp;$B$2,"Years#"&amp;$B$4,"Period#"&amp;$B$3,"View#"&amp;$B$10,"Consolidation#"&amp;$B$13,"Data Source#"&amp;B$11,"Intercompany#"&amp;$B$14,"Movement#"&amp;$B$12,"Custom1#"&amp;$B$6,"Custom2#"&amp;$B$7,"Custom3#"&amp;$B$8,"Custom4#"&amp;$B$9,"Entity#"&amp;$B155,"Account#"&amp;$G$16)),2)</f>
        <v>0</v>
      </c>
      <c r="H155" s="133">
        <f>ROUND(([2]!HsGetValue("FCC","Scenario#"&amp;$B$2,"Years#"&amp;$B$4,"Period#"&amp;$B$3,"View#"&amp;$B$10,"Consolidation#"&amp;$B$13,"Data Source#"&amp;$B$11,"Intercompany#"&amp;$B$14,"Movement#"&amp;$B$12,"Custom1#"&amp;$B$6,"Custom2#"&amp;$B$7,"Custom3#"&amp;$B$8,"Custom4#"&amp;$B$9,"Entity#"&amp;$B155,"Account#"&amp;$H$15)+[2]!HsGetValue("FCC","Scenario#"&amp;$B$2,"Years#"&amp;$B$4,"Period#"&amp;$B$3,"View#"&amp;$B$10,"Consolidation#"&amp;$B$13,"Data Source#"&amp;$B$11,"Intercompany#"&amp;$B$14,"Movement#"&amp;$B$12,"Custom1#"&amp;$B$6,"Custom2#"&amp;$B$7,"Custom3#"&amp;$B$8,"Custom4#"&amp;$B$9,"Entity#"&amp;$B155,"Account#"&amp;$H$16)),2)</f>
        <v>0</v>
      </c>
      <c r="I155" s="133">
        <f>ROUND(([2]!HsGetValue("FCC","Scenario#"&amp;$B$2,"Years#"&amp;$B$4,"Period#"&amp;$B$3,"View#"&amp;$B$10,"Consolidation#"&amp;$B$13,"Data Source#"&amp;$B$11,"Intercompany#"&amp;$B$14,"Movement#"&amp;$B$12,"Custom1#"&amp;$B$6,"Custom2#"&amp;$B$7,"Custom3#"&amp;$B$8,"Custom4#"&amp;$B$9,"Entity#"&amp;$B155,"Account#"&amp;$I$15)+[2]!HsGetValue("FCC","Scenario#"&amp;$B$2,"Years#"&amp;$B$4,"Period#"&amp;$B$3,"View#"&amp;$B$10,"Consolidation#"&amp;$B$13,"Data Source#"&amp;$B$11,"Intercompany#"&amp;$B$14,"Movement#"&amp;$B$12,"Custom1#"&amp;$B$6,"Custom2#"&amp;$B$7,"Custom3#"&amp;$B$8,"Custom4#"&amp;$B$9,"Entity#"&amp;$B155,"Account#"&amp;$I$16)+[2]!HsGetValue("FCC","Scenario#"&amp;$B$2,"Years#"&amp;$B$4,"Period#"&amp;$B$3,"View#"&amp;$B$10,"Consolidation#"&amp;$B$13,"Data Source#"&amp;$B$11,"Intercompany#"&amp;$B$14,"Movement#"&amp;$B$12,"Custom1#"&amp;$B$6,"Custom2#"&amp;$B$7,"Custom3#"&amp;$B$8,"Custom4#"&amp;$B$9,"Entity#"&amp;$B155,"Account#"&amp;$I$17)),2)</f>
        <v>0</v>
      </c>
      <c r="J155" s="34">
        <f>ROUND(([2]!HsGetValue("FCC","Scenario#"&amp;$B$2,"Years#"&amp;$B$4,"Period#"&amp;$B$3,"View#"&amp;$B$10,"Consolidation#"&amp;$B$13,"Data Source#"&amp;$B$11,"Intercompany#"&amp;$B$14,"Movement#"&amp;$B$12,"Custom1#"&amp;$B$6,"Custom2#"&amp;$B$7,"Custom3#"&amp;$B$8,"Custom4#"&amp;$B$9,"Entity#"&amp;$B155,"Account#"&amp;$J$15)+[2]!HsGetValue("FCC","Scenario#"&amp;$B$2,"Years#"&amp;$B$4,"Period#"&amp;$B$3,"View#"&amp;$B$10,"Consolidation#"&amp;$B$13,"Data Source#"&amp;$B$11,"Intercompany#"&amp;$B$14,"Movement#"&amp;$B$12,"Custom1#"&amp;$B$6,"Custom2#"&amp;$B$7,"Custom3#"&amp;$B$8,"Custom4#"&amp;$B$9,"Entity#"&amp;$B155,"Account#"&amp;$J$16)),2)</f>
        <v>0</v>
      </c>
      <c r="K155" s="231">
        <f>ROUND(([2]!HsGetValue("FCC","Scenario#"&amp;$B$2,"Years#"&amp;$B$4,"Period#"&amp;$B$3,"View#"&amp;$B$10,"Consolidation#"&amp;$B$13,"Data Source#"&amp;$B$11,"Intercompany#"&amp;$B$14,"Movement#"&amp;$B$12,"Custom1#"&amp;$B$6,"Custom2#"&amp;$B$7,"Custom3#"&amp;$B$8,"Custom4#"&amp;$B$9,"Entity#"&amp;$B155,"Account#"&amp;$K$15)+[2]!HsGetValue("FCC","Scenario#"&amp;$B$2,"Years#"&amp;$B$4,"Period#"&amp;$B$3,"View#"&amp;$B$10,"Consolidation#"&amp;$B$13,"Data Source#"&amp;$B$11,"Intercompany#"&amp;$B$14,"Movement#"&amp;$B$12,"Custom1#"&amp;$B$6,"Custom2#"&amp;$B$7,"Custom3#"&amp;$B$8,"Custom4#"&amp;$B$9,"Entity#"&amp;$B155,"Account#"&amp;$K$16)+[2]!HsGetValue("FCC","Scenario#"&amp;$B$2,"Years#"&amp;$B$4,"Period#"&amp;$B$3,"View#"&amp;$B$10,"Consolidation#"&amp;$B$13,"Data Source#"&amp;$B$11,"Intercompany#"&amp;$B$14,"Movement#"&amp;$B$12,"Custom1#"&amp;$B$6,"Custom2#"&amp;$B$7,"Custom3#"&amp;$B$8,"Custom4#"&amp;$B$9,"Entity#"&amp;$B155,"Account#"&amp;$K$17)+[2]!HsGetValue("FCC","Scenario#"&amp;$B$2,"Years#"&amp;$B$4,"Period#"&amp;$B$3,"View#"&amp;$B$10,"Consolidation#"&amp;$B$13,"Data Source#"&amp;$B$11,"Intercompany#"&amp;$B$14,"Movement#"&amp;$B$12,"Custom1#"&amp;$B$6,"Custom2#"&amp;$B$7,"Custom3#"&amp;$B$8,"Custom4#"&amp;$B$9,"Entity#"&amp;$B155,"Account#"&amp;$K$18)),2)</f>
        <v>0</v>
      </c>
      <c r="L155" s="133">
        <f>ROUND(([2]!HsGetValue("FCC","Scenario#"&amp;$B$2,"Years#"&amp;$B$4,"Period#"&amp;$B$3,"View#"&amp;$B$10,"Consolidation#"&amp;$B$13,"Data Source#"&amp;$B$11,"Intercompany#"&amp;$B$14,"Movement#"&amp;$B$12,"Custom1#"&amp;$B$6,"Custom2#"&amp;$B$7,"Custom3#"&amp;$B$8,"Custom4#"&amp;$B$9,"Entity#"&amp;$B155,"Account#"&amp;$L$15)+[2]!HsGetValue("FCC","Scenario#"&amp;$B$2,"Years#"&amp;$B$4,"Period#"&amp;$B$3,"View#"&amp;$B$10,"Consolidation#"&amp;$B$13,"Data Source#"&amp;$B$11,"Intercompany#"&amp;$B$14,"Movement#"&amp;$B$12,"Custom1#"&amp;$B$6,"Custom2#"&amp;$B$7,"Custom3#"&amp;$B$8,"Custom4#"&amp;$B$9,"Entity#"&amp;$B155,"Account#"&amp;$L$16)),2)</f>
        <v>0</v>
      </c>
      <c r="M155" s="231">
        <f>ROUND(([2]!HsGetValue("FCC","Scenario#"&amp;$B$2,"Years#"&amp;$B$4,"Period#"&amp;$B$3,"View#"&amp;$B$10,"Consolidation#"&amp;$B$13,"Data Source#"&amp;$B$11,"Intercompany#"&amp;$B$14,"Movement#"&amp;$B$12,"Custom1#"&amp;$B$6,"Custom2#"&amp;$B$7,"Custom3#"&amp;$B$8,"Custom4#"&amp;$B$9,"Entity#"&amp;$B155,"Account#"&amp;$M$15)+[2]!HsGetValue("FCC","Scenario#"&amp;$B$2,"Years#"&amp;$B$4,"Period#"&amp;$B$3,"View#"&amp;$B$10,"Consolidation#"&amp;$B$13,"Data Source#"&amp;$B$11,"Intercompany#"&amp;$B$14,"Movement#"&amp;$B$12,"Custom1#"&amp;$B$6,"Custom2#"&amp;$B$7,"Custom3#"&amp;$B$8,"Custom4#"&amp;$B$9,"Entity#"&amp;$B155,"Account#"&amp;$M$16)+[2]!HsGetValue("FCC","Scenario#"&amp;$B$2,"Years#"&amp;$B$4,"Period#"&amp;$B$3,"View#"&amp;$B$10,"Consolidation#"&amp;$B$13,"Data Source#"&amp;$B$11,"Intercompany#"&amp;$B$14,"Movement#"&amp;$B$12,"Custom1#"&amp;$B$6,"Custom2#"&amp;$B$7,"Custom3#"&amp;$B$8,"Custom4#"&amp;$B$9,"Entity#"&amp;$B155,"Account#"&amp;$M$17)),2)</f>
        <v>0</v>
      </c>
      <c r="N155" s="133">
        <f>ROUND(([2]!HsGetValue("FCC","Scenario#"&amp;$B$2,"Years#"&amp;$B$4,"Period#"&amp;$B$3,"View#"&amp;$B$10,"Consolidation#"&amp;$B$13,"Data Source#"&amp;$B$11,"Intercompany#"&amp;$B$14,"Movement#"&amp;$B$12,"Custom1#"&amp;$B$6,"Custom2#"&amp;$B$7,"Custom3#"&amp;$B$8,"Custom4#"&amp;$B$9,"Entity#"&amp;$B155,"Account#"&amp;$N$15)+[2]!HsGetValue("FCC","Scenario#"&amp;$B$2,"Years#"&amp;$B$4,"Period#"&amp;$B$3,"View#"&amp;$B$10,"Consolidation#"&amp;$B$13,"Data Source#"&amp;$B$11,"Intercompany#"&amp;$B$14,"Movement#"&amp;$B$12,"Custom1#"&amp;$B$6,"Custom2#"&amp;$B$7,"Custom3#"&amp;$B$8,"Custom4#"&amp;$B$9,"Entity#"&amp;$B155,"Account#"&amp;$N$16)),2)</f>
        <v>0</v>
      </c>
      <c r="O155" s="133">
        <f>ROUND(([2]!HsGetValue("FCC","Scenario#"&amp;$B$2,"Years#"&amp;$B$4,"Period#"&amp;$B$3,"View#"&amp;$B$10,"Consolidation#"&amp;$B$13,"Data Source#"&amp;$B$11,"Intercompany#"&amp;$B$14,"Movement#"&amp;$B$12,"Custom1#"&amp;$B$6,"Custom2#"&amp;$B$7,"Custom3#"&amp;$B$8,"Custom4#"&amp;$B$9,"Entity#"&amp;$B155,"Account#"&amp;$O$15)+[2]!HsGetValue("FCC","Scenario#"&amp;$B$2,"Years#"&amp;$B$4,"Period#"&amp;$B$3,"View#"&amp;$B$10,"Consolidation#"&amp;$B$13,"Data Source#"&amp;$B$11,"Intercompany#"&amp;$B$14,"Movement#"&amp;$B$12,"Custom1#"&amp;$B$6,"Custom2#"&amp;$B$7,"Custom3#"&amp;$B$8,"Custom4#"&amp;$B$9,"Entity#"&amp;$B155,"Account#"&amp;$O$16)),2)</f>
        <v>0</v>
      </c>
      <c r="P155" s="133">
        <f>ROUND(([2]!HsGetValue("FCC","Scenario#"&amp;$B$2,"Years#"&amp;$B$4,"Period#"&amp;$B$3,"View#"&amp;$B$10,"Consolidation#"&amp;$B$13,"Data Source#"&amp;$B$11,"Intercompany#"&amp;$B$14,"Movement#"&amp;$B$12,"Custom1#"&amp;$B$6,"Custom2#"&amp;$B$7,"Custom3#"&amp;$B$8,"Custom4#"&amp;$B$9,"Entity#"&amp;$B155,"Account#"&amp;$P$15)+[2]!HsGetValue("FCC","Scenario#"&amp;$B$2,"Years#"&amp;$B$4,"Period#"&amp;$B$3,"View#"&amp;$B$10,"Consolidation#"&amp;$B$13,"Data Source#"&amp;$B$11,"Intercompany#"&amp;$B$14,"Movement#"&amp;$B$12,"Custom1#"&amp;$B$6,"Custom2#"&amp;$B$7,"Custom3#"&amp;$B$8,"Custom4#"&amp;$B$9,"Entity#"&amp;$B155,"Account#"&amp;$P$16)),2)</f>
        <v>0</v>
      </c>
      <c r="Q155" s="133">
        <f>ROUND(([2]!HsGetValue("FCC","Scenario#"&amp;$B$2,"Years#"&amp;$B$4,"Period#"&amp;$B$3,"View#"&amp;$B$10,"Consolidation#"&amp;$B$13,"Data Source#"&amp;$B$11,"Intercompany#"&amp;$B$14,"Movement#"&amp;$B$12,"Custom1#"&amp;$B$6,"Custom2#"&amp;$B$7,"Custom3#"&amp;$B$8,"Custom4#"&amp;$B$9,"Entity#"&amp;$B155,"Account#"&amp;$Q$15)),2)</f>
        <v>0</v>
      </c>
      <c r="R155" s="133">
        <f>ROUND(([2]!HsGetValue("FCC","Scenario#"&amp;$B$2,"Years#"&amp;$B$4,"Period#"&amp;$B$3,"View#"&amp;$B$10,"Consolidation#"&amp;$B$13,"Data Source#"&amp;$B$11,"Intercompany#"&amp;$B$14,"Movement#"&amp;$B$12,"Custom1#"&amp;$B$6,"Custom2#"&amp;$B$7,"Custom3#"&amp;$B$8,"Custom4#"&amp;$B$9,"Entity#"&amp;$B155,"Account#"&amp;$R$15)),2)</f>
        <v>0</v>
      </c>
      <c r="S155" s="133">
        <f>ROUND(([2]!HsGetValue("FCC","Scenario#"&amp;$B$2,"Years#"&amp;$B$4,"Period#"&amp;$B$3,"View#"&amp;$B$10,"Consolidation#"&amp;$B$13,"Data Source#"&amp;$B$11,"Intercompany#"&amp;$B$14,"Movement#"&amp;$B$12,"Custom1#"&amp;$B$6,"Custom2#"&amp;$B$7,"Custom3#"&amp;$B$8,"Custom4#"&amp;$B$9,"Entity#"&amp;$B155,"Account#"&amp;$S$15)),2)</f>
        <v>0</v>
      </c>
      <c r="T155" s="133"/>
      <c r="U155" s="133">
        <f>ROUND(([2]!HsGetValue("FCC","Scenario#"&amp;$B$2,"Years#"&amp;$B$4,"Period#"&amp;$B$3,"View#"&amp;$B$10,"Consolidation#"&amp;$B$13,"Data Source#"&amp;$B$11,"Intercompany#"&amp;$B$14,"Movement#"&amp;$B$12,"Custom1#"&amp;$B$6,"Custom2#"&amp;$B$7,"Custom3#"&amp;$B$8,"Custom4#"&amp;$B$9,"Entity#"&amp;$B155,"Account#"&amp;$U$15)),2)</f>
        <v>0</v>
      </c>
      <c r="V155" s="133">
        <f>ROUND(([2]!HsGetValue("FCC","Scenario#"&amp;$B$2,"Years#"&amp;$B$4,"Period#"&amp;$B$3,"View#"&amp;$B$10,"Consolidation#"&amp;$B$13,"Data Source#"&amp;$B$11,"Intercompany#"&amp;$B$14,"Movement#"&amp;$B$12,"Custom1#"&amp;$B$6,"Custom2#"&amp;$B$7,"Custom3#"&amp;$B$8,"Custom4#"&amp;$B$9,"Entity#"&amp;$B155,"Account#"&amp;$V$15)),2)</f>
        <v>0</v>
      </c>
      <c r="W155" s="133">
        <f>ROUND(([2]!HsGetValue("FCC","Scenario#"&amp;$B$2,"Years#"&amp;$B$4,"Period#"&amp;$B$3,"View#"&amp;$B$10,"Consolidation#"&amp;$B$13,"Data Source#"&amp;$B$11,"Intercompany#"&amp;$B$14,"Movement#"&amp;$B$12,"Custom1#"&amp;$B$6,"Custom2#"&amp;$B$7,"Custom3#"&amp;$B$8,"Custom4#"&amp;$B$9,"Entity#"&amp;$B155,"Account#"&amp;$W$15)+[2]!HsGetValue("FCC","Scenario#"&amp;$B$2,"Years#"&amp;$B$4,"Period#"&amp;$B$3,"View#"&amp;$B$10,"Consolidation#"&amp;$B$13,"Data Source#"&amp;$B$11,"Intercompany#"&amp;$B$14,"Movement#"&amp;$B$12,"Custom1#"&amp;$B$6,"Custom2#"&amp;$B$7,"Custom3#"&amp;$B$8,"Custom4#"&amp;$B$9,"Entity#"&amp;$B155,"Account#"&amp;$W$16)),2)</f>
        <v>0</v>
      </c>
    </row>
    <row r="156" spans="1:23" ht="15" customHeight="1">
      <c r="A156" t="s">
        <v>420</v>
      </c>
      <c r="B156" s="41" t="s">
        <v>284</v>
      </c>
      <c r="C156" s="40" t="s">
        <v>219</v>
      </c>
      <c r="D156" s="40" t="s">
        <v>183</v>
      </c>
      <c r="E156" t="s">
        <v>165</v>
      </c>
      <c r="F156" s="32">
        <f t="shared" si="7"/>
        <v>0</v>
      </c>
      <c r="G156" s="133">
        <f>ROUND(([2]!HsGetValue("FCC","Scenario#"&amp;$B$2,"Years#"&amp;$B$4,"Period#"&amp;$B$3,"View#"&amp;$B$10,"Consolidation#"&amp;$B$13,"Data Source#"&amp;B$11,"Intercompany#"&amp;$B$14,"Movement#"&amp;$B$12,"Custom1#"&amp;$B$6,"Custom2#"&amp;$B$7,"Custom3#"&amp;$B$8,"Custom4#"&amp;$B$9,"Entity#"&amp;$B156,"Account#"&amp;$G$15)+[2]!HsGetValue("FCC","Scenario#"&amp;$B$2,"Years#"&amp;$B$4,"Period#"&amp;$B$3,"View#"&amp;$B$10,"Consolidation#"&amp;$B$13,"Data Source#"&amp;B$11,"Intercompany#"&amp;$B$14,"Movement#"&amp;$B$12,"Custom1#"&amp;$B$6,"Custom2#"&amp;$B$7,"Custom3#"&amp;$B$8,"Custom4#"&amp;$B$9,"Entity#"&amp;$B156,"Account#"&amp;$G$16)),2)</f>
        <v>0</v>
      </c>
      <c r="H156" s="133">
        <f>ROUND(([2]!HsGetValue("FCC","Scenario#"&amp;$B$2,"Years#"&amp;$B$4,"Period#"&amp;$B$3,"View#"&amp;$B$10,"Consolidation#"&amp;$B$13,"Data Source#"&amp;$B$11,"Intercompany#"&amp;$B$14,"Movement#"&amp;$B$12,"Custom1#"&amp;$B$6,"Custom2#"&amp;$B$7,"Custom3#"&amp;$B$8,"Custom4#"&amp;$B$9,"Entity#"&amp;$B156,"Account#"&amp;$H$15)+[2]!HsGetValue("FCC","Scenario#"&amp;$B$2,"Years#"&amp;$B$4,"Period#"&amp;$B$3,"View#"&amp;$B$10,"Consolidation#"&amp;$B$13,"Data Source#"&amp;$B$11,"Intercompany#"&amp;$B$14,"Movement#"&amp;$B$12,"Custom1#"&amp;$B$6,"Custom2#"&amp;$B$7,"Custom3#"&amp;$B$8,"Custom4#"&amp;$B$9,"Entity#"&amp;$B156,"Account#"&amp;$H$16)),2)</f>
        <v>0</v>
      </c>
      <c r="I156" s="133">
        <f>ROUND(([2]!HsGetValue("FCC","Scenario#"&amp;$B$2,"Years#"&amp;$B$4,"Period#"&amp;$B$3,"View#"&amp;$B$10,"Consolidation#"&amp;$B$13,"Data Source#"&amp;$B$11,"Intercompany#"&amp;$B$14,"Movement#"&amp;$B$12,"Custom1#"&amp;$B$6,"Custom2#"&amp;$B$7,"Custom3#"&amp;$B$8,"Custom4#"&amp;$B$9,"Entity#"&amp;$B156,"Account#"&amp;$I$15)+[2]!HsGetValue("FCC","Scenario#"&amp;$B$2,"Years#"&amp;$B$4,"Period#"&amp;$B$3,"View#"&amp;$B$10,"Consolidation#"&amp;$B$13,"Data Source#"&amp;$B$11,"Intercompany#"&amp;$B$14,"Movement#"&amp;$B$12,"Custom1#"&amp;$B$6,"Custom2#"&amp;$B$7,"Custom3#"&amp;$B$8,"Custom4#"&amp;$B$9,"Entity#"&amp;$B156,"Account#"&amp;$I$16)+[2]!HsGetValue("FCC","Scenario#"&amp;$B$2,"Years#"&amp;$B$4,"Period#"&amp;$B$3,"View#"&amp;$B$10,"Consolidation#"&amp;$B$13,"Data Source#"&amp;$B$11,"Intercompany#"&amp;$B$14,"Movement#"&amp;$B$12,"Custom1#"&amp;$B$6,"Custom2#"&amp;$B$7,"Custom3#"&amp;$B$8,"Custom4#"&amp;$B$9,"Entity#"&amp;$B156,"Account#"&amp;$I$17)),2)</f>
        <v>0</v>
      </c>
      <c r="J156" s="34">
        <f>ROUND(([2]!HsGetValue("FCC","Scenario#"&amp;$B$2,"Years#"&amp;$B$4,"Period#"&amp;$B$3,"View#"&amp;$B$10,"Consolidation#"&amp;$B$13,"Data Source#"&amp;$B$11,"Intercompany#"&amp;$B$14,"Movement#"&amp;$B$12,"Custom1#"&amp;$B$6,"Custom2#"&amp;$B$7,"Custom3#"&amp;$B$8,"Custom4#"&amp;$B$9,"Entity#"&amp;$B156,"Account#"&amp;$J$15)+[2]!HsGetValue("FCC","Scenario#"&amp;$B$2,"Years#"&amp;$B$4,"Period#"&amp;$B$3,"View#"&amp;$B$10,"Consolidation#"&amp;$B$13,"Data Source#"&amp;$B$11,"Intercompany#"&amp;$B$14,"Movement#"&amp;$B$12,"Custom1#"&amp;$B$6,"Custom2#"&amp;$B$7,"Custom3#"&amp;$B$8,"Custom4#"&amp;$B$9,"Entity#"&amp;$B156,"Account#"&amp;$J$16)),2)</f>
        <v>0</v>
      </c>
      <c r="K156" s="231">
        <f>ROUND(([2]!HsGetValue("FCC","Scenario#"&amp;$B$2,"Years#"&amp;$B$4,"Period#"&amp;$B$3,"View#"&amp;$B$10,"Consolidation#"&amp;$B$13,"Data Source#"&amp;$B$11,"Intercompany#"&amp;$B$14,"Movement#"&amp;$B$12,"Custom1#"&amp;$B$6,"Custom2#"&amp;$B$7,"Custom3#"&amp;$B$8,"Custom4#"&amp;$B$9,"Entity#"&amp;$B156,"Account#"&amp;$K$15)+[2]!HsGetValue("FCC","Scenario#"&amp;$B$2,"Years#"&amp;$B$4,"Period#"&amp;$B$3,"View#"&amp;$B$10,"Consolidation#"&amp;$B$13,"Data Source#"&amp;$B$11,"Intercompany#"&amp;$B$14,"Movement#"&amp;$B$12,"Custom1#"&amp;$B$6,"Custom2#"&amp;$B$7,"Custom3#"&amp;$B$8,"Custom4#"&amp;$B$9,"Entity#"&amp;$B156,"Account#"&amp;$K$16)+[2]!HsGetValue("FCC","Scenario#"&amp;$B$2,"Years#"&amp;$B$4,"Period#"&amp;$B$3,"View#"&amp;$B$10,"Consolidation#"&amp;$B$13,"Data Source#"&amp;$B$11,"Intercompany#"&amp;$B$14,"Movement#"&amp;$B$12,"Custom1#"&amp;$B$6,"Custom2#"&amp;$B$7,"Custom3#"&amp;$B$8,"Custom4#"&amp;$B$9,"Entity#"&amp;$B156,"Account#"&amp;$K$17)+[2]!HsGetValue("FCC","Scenario#"&amp;$B$2,"Years#"&amp;$B$4,"Period#"&amp;$B$3,"View#"&amp;$B$10,"Consolidation#"&amp;$B$13,"Data Source#"&amp;$B$11,"Intercompany#"&amp;$B$14,"Movement#"&amp;$B$12,"Custom1#"&amp;$B$6,"Custom2#"&amp;$B$7,"Custom3#"&amp;$B$8,"Custom4#"&amp;$B$9,"Entity#"&amp;$B156,"Account#"&amp;$K$18)),2)</f>
        <v>0</v>
      </c>
      <c r="L156" s="133">
        <f>ROUND(([2]!HsGetValue("FCC","Scenario#"&amp;$B$2,"Years#"&amp;$B$4,"Period#"&amp;$B$3,"View#"&amp;$B$10,"Consolidation#"&amp;$B$13,"Data Source#"&amp;$B$11,"Intercompany#"&amp;$B$14,"Movement#"&amp;$B$12,"Custom1#"&amp;$B$6,"Custom2#"&amp;$B$7,"Custom3#"&amp;$B$8,"Custom4#"&amp;$B$9,"Entity#"&amp;$B156,"Account#"&amp;$L$15)+[2]!HsGetValue("FCC","Scenario#"&amp;$B$2,"Years#"&amp;$B$4,"Period#"&amp;$B$3,"View#"&amp;$B$10,"Consolidation#"&amp;$B$13,"Data Source#"&amp;$B$11,"Intercompany#"&amp;$B$14,"Movement#"&amp;$B$12,"Custom1#"&amp;$B$6,"Custom2#"&amp;$B$7,"Custom3#"&amp;$B$8,"Custom4#"&amp;$B$9,"Entity#"&amp;$B156,"Account#"&amp;$L$16)),2)</f>
        <v>0</v>
      </c>
      <c r="M156" s="231">
        <f>ROUND(([2]!HsGetValue("FCC","Scenario#"&amp;$B$2,"Years#"&amp;$B$4,"Period#"&amp;$B$3,"View#"&amp;$B$10,"Consolidation#"&amp;$B$13,"Data Source#"&amp;$B$11,"Intercompany#"&amp;$B$14,"Movement#"&amp;$B$12,"Custom1#"&amp;$B$6,"Custom2#"&amp;$B$7,"Custom3#"&amp;$B$8,"Custom4#"&amp;$B$9,"Entity#"&amp;$B156,"Account#"&amp;$M$15)+[2]!HsGetValue("FCC","Scenario#"&amp;$B$2,"Years#"&amp;$B$4,"Period#"&amp;$B$3,"View#"&amp;$B$10,"Consolidation#"&amp;$B$13,"Data Source#"&amp;$B$11,"Intercompany#"&amp;$B$14,"Movement#"&amp;$B$12,"Custom1#"&amp;$B$6,"Custom2#"&amp;$B$7,"Custom3#"&amp;$B$8,"Custom4#"&amp;$B$9,"Entity#"&amp;$B156,"Account#"&amp;$M$16)+[2]!HsGetValue("FCC","Scenario#"&amp;$B$2,"Years#"&amp;$B$4,"Period#"&amp;$B$3,"View#"&amp;$B$10,"Consolidation#"&amp;$B$13,"Data Source#"&amp;$B$11,"Intercompany#"&amp;$B$14,"Movement#"&amp;$B$12,"Custom1#"&amp;$B$6,"Custom2#"&amp;$B$7,"Custom3#"&amp;$B$8,"Custom4#"&amp;$B$9,"Entity#"&amp;$B156,"Account#"&amp;$M$17)),2)</f>
        <v>0</v>
      </c>
      <c r="N156" s="133">
        <f>ROUND(([2]!HsGetValue("FCC","Scenario#"&amp;$B$2,"Years#"&amp;$B$4,"Period#"&amp;$B$3,"View#"&amp;$B$10,"Consolidation#"&amp;$B$13,"Data Source#"&amp;$B$11,"Intercompany#"&amp;$B$14,"Movement#"&amp;$B$12,"Custom1#"&amp;$B$6,"Custom2#"&amp;$B$7,"Custom3#"&amp;$B$8,"Custom4#"&amp;$B$9,"Entity#"&amp;$B156,"Account#"&amp;$N$15)+[2]!HsGetValue("FCC","Scenario#"&amp;$B$2,"Years#"&amp;$B$4,"Period#"&amp;$B$3,"View#"&amp;$B$10,"Consolidation#"&amp;$B$13,"Data Source#"&amp;$B$11,"Intercompany#"&amp;$B$14,"Movement#"&amp;$B$12,"Custom1#"&amp;$B$6,"Custom2#"&amp;$B$7,"Custom3#"&amp;$B$8,"Custom4#"&amp;$B$9,"Entity#"&amp;$B156,"Account#"&amp;$N$16)),2)</f>
        <v>0</v>
      </c>
      <c r="O156" s="133">
        <f>ROUND(([2]!HsGetValue("FCC","Scenario#"&amp;$B$2,"Years#"&amp;$B$4,"Period#"&amp;$B$3,"View#"&amp;$B$10,"Consolidation#"&amp;$B$13,"Data Source#"&amp;$B$11,"Intercompany#"&amp;$B$14,"Movement#"&amp;$B$12,"Custom1#"&amp;$B$6,"Custom2#"&amp;$B$7,"Custom3#"&amp;$B$8,"Custom4#"&amp;$B$9,"Entity#"&amp;$B156,"Account#"&amp;$O$15)+[2]!HsGetValue("FCC","Scenario#"&amp;$B$2,"Years#"&amp;$B$4,"Period#"&amp;$B$3,"View#"&amp;$B$10,"Consolidation#"&amp;$B$13,"Data Source#"&amp;$B$11,"Intercompany#"&amp;$B$14,"Movement#"&amp;$B$12,"Custom1#"&amp;$B$6,"Custom2#"&amp;$B$7,"Custom3#"&amp;$B$8,"Custom4#"&amp;$B$9,"Entity#"&amp;$B156,"Account#"&amp;$O$16)),2)</f>
        <v>0</v>
      </c>
      <c r="P156" s="133">
        <f>ROUND(([2]!HsGetValue("FCC","Scenario#"&amp;$B$2,"Years#"&amp;$B$4,"Period#"&amp;$B$3,"View#"&amp;$B$10,"Consolidation#"&amp;$B$13,"Data Source#"&amp;$B$11,"Intercompany#"&amp;$B$14,"Movement#"&amp;$B$12,"Custom1#"&amp;$B$6,"Custom2#"&amp;$B$7,"Custom3#"&amp;$B$8,"Custom4#"&amp;$B$9,"Entity#"&amp;$B156,"Account#"&amp;$P$15)+[2]!HsGetValue("FCC","Scenario#"&amp;$B$2,"Years#"&amp;$B$4,"Period#"&amp;$B$3,"View#"&amp;$B$10,"Consolidation#"&amp;$B$13,"Data Source#"&amp;$B$11,"Intercompany#"&amp;$B$14,"Movement#"&amp;$B$12,"Custom1#"&amp;$B$6,"Custom2#"&amp;$B$7,"Custom3#"&amp;$B$8,"Custom4#"&amp;$B$9,"Entity#"&amp;$B156,"Account#"&amp;$P$16)),2)</f>
        <v>0</v>
      </c>
      <c r="Q156" s="133">
        <f>ROUND(([2]!HsGetValue("FCC","Scenario#"&amp;$B$2,"Years#"&amp;$B$4,"Period#"&amp;$B$3,"View#"&amp;$B$10,"Consolidation#"&amp;$B$13,"Data Source#"&amp;$B$11,"Intercompany#"&amp;$B$14,"Movement#"&amp;$B$12,"Custom1#"&amp;$B$6,"Custom2#"&amp;$B$7,"Custom3#"&amp;$B$8,"Custom4#"&amp;$B$9,"Entity#"&amp;$B156,"Account#"&amp;$Q$15)),2)</f>
        <v>0</v>
      </c>
      <c r="R156" s="133">
        <f>ROUND(([2]!HsGetValue("FCC","Scenario#"&amp;$B$2,"Years#"&amp;$B$4,"Period#"&amp;$B$3,"View#"&amp;$B$10,"Consolidation#"&amp;$B$13,"Data Source#"&amp;$B$11,"Intercompany#"&amp;$B$14,"Movement#"&amp;$B$12,"Custom1#"&amp;$B$6,"Custom2#"&amp;$B$7,"Custom3#"&amp;$B$8,"Custom4#"&amp;$B$9,"Entity#"&amp;$B156,"Account#"&amp;$R$15)),2)</f>
        <v>0</v>
      </c>
      <c r="S156" s="133">
        <f>ROUND(([2]!HsGetValue("FCC","Scenario#"&amp;$B$2,"Years#"&amp;$B$4,"Period#"&amp;$B$3,"View#"&amp;$B$10,"Consolidation#"&amp;$B$13,"Data Source#"&amp;$B$11,"Intercompany#"&amp;$B$14,"Movement#"&amp;$B$12,"Custom1#"&amp;$B$6,"Custom2#"&amp;$B$7,"Custom3#"&amp;$B$8,"Custom4#"&amp;$B$9,"Entity#"&amp;$B156,"Account#"&amp;$S$15)),2)</f>
        <v>1116916.22</v>
      </c>
      <c r="T156" s="133"/>
      <c r="U156" s="133">
        <f>ROUND(([2]!HsGetValue("FCC","Scenario#"&amp;$B$2,"Years#"&amp;$B$4,"Period#"&amp;$B$3,"View#"&amp;$B$10,"Consolidation#"&amp;$B$13,"Data Source#"&amp;$B$11,"Intercompany#"&amp;$B$14,"Movement#"&amp;$B$12,"Custom1#"&amp;$B$6,"Custom2#"&amp;$B$7,"Custom3#"&amp;$B$8,"Custom4#"&amp;$B$9,"Entity#"&amp;$B156,"Account#"&amp;$U$15)),2)</f>
        <v>0</v>
      </c>
      <c r="V156" s="133">
        <f>ROUND(([2]!HsGetValue("FCC","Scenario#"&amp;$B$2,"Years#"&amp;$B$4,"Period#"&amp;$B$3,"View#"&amp;$B$10,"Consolidation#"&amp;$B$13,"Data Source#"&amp;$B$11,"Intercompany#"&amp;$B$14,"Movement#"&amp;$B$12,"Custom1#"&amp;$B$6,"Custom2#"&amp;$B$7,"Custom3#"&amp;$B$8,"Custom4#"&amp;$B$9,"Entity#"&amp;$B156,"Account#"&amp;$V$15)),2)</f>
        <v>0</v>
      </c>
      <c r="W156" s="133">
        <f>ROUND(([2]!HsGetValue("FCC","Scenario#"&amp;$B$2,"Years#"&amp;$B$4,"Period#"&amp;$B$3,"View#"&amp;$B$10,"Consolidation#"&amp;$B$13,"Data Source#"&amp;$B$11,"Intercompany#"&amp;$B$14,"Movement#"&amp;$B$12,"Custom1#"&amp;$B$6,"Custom2#"&amp;$B$7,"Custom3#"&amp;$B$8,"Custom4#"&amp;$B$9,"Entity#"&amp;$B156,"Account#"&amp;$W$15)+[2]!HsGetValue("FCC","Scenario#"&amp;$B$2,"Years#"&amp;$B$4,"Period#"&amp;$B$3,"View#"&amp;$B$10,"Consolidation#"&amp;$B$13,"Data Source#"&amp;$B$11,"Intercompany#"&amp;$B$14,"Movement#"&amp;$B$12,"Custom1#"&amp;$B$6,"Custom2#"&amp;$B$7,"Custom3#"&amp;$B$8,"Custom4#"&amp;$B$9,"Entity#"&amp;$B156,"Account#"&amp;$W$16)),2)</f>
        <v>0</v>
      </c>
    </row>
    <row r="157" spans="1:23" ht="15" customHeight="1">
      <c r="C157" s="35" t="s">
        <v>185</v>
      </c>
      <c r="D157" s="36" t="s">
        <v>186</v>
      </c>
      <c r="E157" s="37" t="s">
        <v>187</v>
      </c>
      <c r="F157" s="38">
        <f>SUM(F151:F156)</f>
        <v>39352563.530000001</v>
      </c>
      <c r="G157" s="38">
        <f t="shared" ref="G157:W157" si="8">SUM(G151:G156)</f>
        <v>780863</v>
      </c>
      <c r="H157" s="38">
        <f t="shared" si="8"/>
        <v>5078161.08</v>
      </c>
      <c r="I157" s="38">
        <f t="shared" si="8"/>
        <v>0</v>
      </c>
      <c r="J157" s="38">
        <f t="shared" si="8"/>
        <v>0</v>
      </c>
      <c r="K157" s="38">
        <f t="shared" si="8"/>
        <v>25612045.539999999</v>
      </c>
      <c r="L157" s="38">
        <f t="shared" si="8"/>
        <v>8662356.9100000001</v>
      </c>
      <c r="M157" s="38">
        <f t="shared" si="8"/>
        <v>0</v>
      </c>
      <c r="N157" s="38">
        <f t="shared" si="8"/>
        <v>0</v>
      </c>
      <c r="O157" s="38">
        <f t="shared" si="8"/>
        <v>0</v>
      </c>
      <c r="P157" s="38">
        <f t="shared" si="8"/>
        <v>0</v>
      </c>
      <c r="Q157" s="38">
        <f t="shared" si="8"/>
        <v>0</v>
      </c>
      <c r="R157" s="38">
        <f t="shared" si="8"/>
        <v>0</v>
      </c>
      <c r="S157" s="38">
        <f t="shared" si="8"/>
        <v>13502628.220000001</v>
      </c>
      <c r="T157" s="38">
        <f t="shared" si="8"/>
        <v>0</v>
      </c>
      <c r="U157" s="38">
        <f t="shared" si="8"/>
        <v>0</v>
      </c>
      <c r="V157" s="38">
        <f t="shared" si="8"/>
        <v>0</v>
      </c>
      <c r="W157" s="38">
        <f t="shared" si="8"/>
        <v>0</v>
      </c>
    </row>
    <row r="158" spans="1:23" ht="15" customHeight="1">
      <c r="C158" s="35"/>
      <c r="D158" s="36"/>
      <c r="E158" s="37" t="s">
        <v>399</v>
      </c>
      <c r="F158" s="38">
        <v>39352563.530000001</v>
      </c>
      <c r="G158" s="38"/>
      <c r="H158" s="38">
        <f>2159690.49+2918470.59</f>
        <v>5078161.08</v>
      </c>
      <c r="I158" s="38"/>
      <c r="J158" s="38"/>
      <c r="K158" s="38"/>
      <c r="L158" s="38"/>
      <c r="M158" s="38"/>
      <c r="N158" s="38"/>
      <c r="O158" s="38"/>
      <c r="P158" s="38"/>
      <c r="Q158" s="38"/>
      <c r="R158" s="38"/>
      <c r="S158" s="38"/>
      <c r="T158" s="38"/>
      <c r="U158" s="38"/>
      <c r="V158" s="38"/>
      <c r="W158" s="38"/>
    </row>
    <row r="159" spans="1:23" ht="15" customHeight="1">
      <c r="C159" s="35"/>
      <c r="D159" s="36"/>
      <c r="E159" s="238" t="s">
        <v>236</v>
      </c>
      <c r="F159" s="233">
        <f>+F157-F158</f>
        <v>0</v>
      </c>
      <c r="G159" s="38"/>
      <c r="H159" s="237">
        <f>H157-H158</f>
        <v>0</v>
      </c>
      <c r="I159" s="38"/>
      <c r="J159" s="38"/>
      <c r="K159" s="38"/>
      <c r="L159" s="38"/>
      <c r="M159" s="38"/>
      <c r="N159" s="38"/>
      <c r="O159" s="38"/>
      <c r="P159" s="38"/>
      <c r="Q159" s="38"/>
      <c r="R159" s="38"/>
      <c r="S159" s="38"/>
      <c r="T159" s="38"/>
      <c r="U159" s="38"/>
      <c r="V159" s="38"/>
      <c r="W159" s="38"/>
    </row>
    <row r="160" spans="1:23" ht="15" customHeight="1">
      <c r="C160" s="35"/>
      <c r="D160" s="36"/>
      <c r="E160" s="37"/>
      <c r="F160" s="38"/>
      <c r="G160" s="38"/>
      <c r="H160" s="38"/>
      <c r="I160" s="38"/>
      <c r="J160" s="38"/>
      <c r="K160" s="38"/>
      <c r="L160" s="38"/>
      <c r="M160" s="38"/>
      <c r="N160" s="38"/>
      <c r="O160" s="38"/>
      <c r="P160" s="38"/>
      <c r="Q160" s="38"/>
      <c r="R160" s="38"/>
      <c r="S160" s="38"/>
      <c r="T160" s="38"/>
      <c r="U160" s="38"/>
      <c r="V160" s="38"/>
      <c r="W160" s="38"/>
    </row>
    <row r="161" spans="1:34" ht="15" customHeight="1">
      <c r="C161" s="35" t="s">
        <v>188</v>
      </c>
      <c r="D161" s="36"/>
      <c r="E161" s="37" t="s">
        <v>207</v>
      </c>
      <c r="F161" s="38">
        <f t="shared" ref="F161:W161" si="9">+F157+F146+F132+F76</f>
        <v>20750824076.990005</v>
      </c>
      <c r="G161" s="38">
        <f t="shared" si="9"/>
        <v>389151137.95000005</v>
      </c>
      <c r="H161" s="38">
        <f t="shared" si="9"/>
        <v>726078773.82999992</v>
      </c>
      <c r="I161" s="38">
        <f t="shared" si="9"/>
        <v>3459977713</v>
      </c>
      <c r="J161" s="38">
        <f t="shared" si="9"/>
        <v>1592885000</v>
      </c>
      <c r="K161" s="38">
        <f t="shared" si="9"/>
        <v>3134854512.8899999</v>
      </c>
      <c r="L161" s="38">
        <f t="shared" si="9"/>
        <v>631521484.49000001</v>
      </c>
      <c r="M161" s="38">
        <f t="shared" si="9"/>
        <v>1151898697.26</v>
      </c>
      <c r="N161" s="38">
        <f t="shared" si="9"/>
        <v>173080000</v>
      </c>
      <c r="O161" s="38">
        <f t="shared" si="9"/>
        <v>9439470000</v>
      </c>
      <c r="P161" s="38">
        <f t="shared" si="9"/>
        <v>367905000</v>
      </c>
      <c r="Q161" s="38">
        <f t="shared" si="9"/>
        <v>0</v>
      </c>
      <c r="R161" s="38">
        <f t="shared" si="9"/>
        <v>-1814898</v>
      </c>
      <c r="S161" s="38">
        <f t="shared" si="9"/>
        <v>4827055857.2300005</v>
      </c>
      <c r="T161" s="38">
        <f t="shared" si="9"/>
        <v>0</v>
      </c>
      <c r="U161" s="38">
        <f t="shared" si="9"/>
        <v>0</v>
      </c>
      <c r="V161" s="38">
        <f t="shared" si="9"/>
        <v>43944946</v>
      </c>
      <c r="W161" s="38">
        <f t="shared" si="9"/>
        <v>31022847.52</v>
      </c>
    </row>
    <row r="162" spans="1:34" ht="15" customHeight="1">
      <c r="C162" s="31"/>
      <c r="D162" s="31"/>
      <c r="F162" s="31"/>
      <c r="I162" s="34"/>
      <c r="J162" s="34"/>
      <c r="K162" s="34"/>
      <c r="L162" s="34"/>
      <c r="M162" s="32"/>
      <c r="N162" s="32"/>
      <c r="O162" s="32"/>
      <c r="P162" s="34"/>
      <c r="Q162" s="34"/>
      <c r="R162" s="34"/>
      <c r="S162" s="34"/>
      <c r="T162" s="32"/>
      <c r="U162" s="32"/>
      <c r="V162" s="32"/>
      <c r="W162" s="32"/>
    </row>
    <row r="163" spans="1:34" ht="15" customHeight="1">
      <c r="C163" s="31"/>
      <c r="D163" s="31"/>
      <c r="F163" s="31"/>
      <c r="I163" s="34"/>
      <c r="J163" s="34"/>
      <c r="K163" s="34"/>
      <c r="L163" s="34"/>
      <c r="M163" s="32"/>
      <c r="N163" s="32"/>
      <c r="O163" s="32"/>
      <c r="P163" s="34"/>
      <c r="Q163" s="34"/>
      <c r="R163" s="34"/>
      <c r="S163" s="34"/>
      <c r="T163" s="32"/>
      <c r="U163" s="32"/>
      <c r="V163" s="32"/>
      <c r="W163" s="32"/>
    </row>
    <row r="164" spans="1:34" ht="15" customHeight="1">
      <c r="A164" t="s">
        <v>420</v>
      </c>
      <c r="B164" s="148" t="s">
        <v>332</v>
      </c>
      <c r="C164" s="130">
        <v>48900</v>
      </c>
      <c r="D164" s="40" t="s">
        <v>439</v>
      </c>
      <c r="E164" s="1" t="s">
        <v>438</v>
      </c>
      <c r="F164" s="32">
        <f t="shared" ref="F164" si="10">SUM(H164:W164)-S164</f>
        <v>401607.22</v>
      </c>
      <c r="G164" s="147" t="s">
        <v>736</v>
      </c>
      <c r="H164" s="133">
        <f>ROUND(([2]!HsGetValue("FCC","Scenario#"&amp;$B$2,"Years#"&amp;$B$4,"Period#"&amp;$B$3,"View#"&amp;$B$10,"Consolidation#"&amp;$B$13,"Data Source#"&amp;$B$11,"Intercompany#"&amp;$B$14,"Movement#"&amp;$B$12,"Custom1#"&amp;$B$6,"Custom2#"&amp;$B$7,"Custom3#"&amp;$B$8,"Custom4#"&amp;$B$9,"Entity#"&amp;$B164,"Account#"&amp;$H$15)+[2]!HsGetValue("FCC","Scenario#"&amp;$B$2,"Years#"&amp;$B$4,"Period#"&amp;$B$3,"View#"&amp;$B$10,"Consolidation#"&amp;$B$13,"Data Source#"&amp;$B$11,"Intercompany#"&amp;$B$14,"Movement#"&amp;$B$12,"Custom1#"&amp;$B$6,"Custom2#"&amp;$B$7,"Custom3#"&amp;$B$8,"Custom4#"&amp;$B$9,"Entity#"&amp;$B164,"Account#"&amp;$H$16)),2)</f>
        <v>167538.1</v>
      </c>
      <c r="I164" s="133">
        <f>ROUND(([2]!HsGetValue("FCC","Scenario#"&amp;$B$2,"Years#"&amp;$B$4,"Period#"&amp;$B$3,"View#"&amp;$B$10,"Consolidation#"&amp;$B$13,"Data Source#"&amp;$B$11,"Intercompany#"&amp;$B$14,"Movement#"&amp;$B$12,"Custom1#"&amp;$B$6,"Custom2#"&amp;$B$7,"Custom3#"&amp;$B$8,"Custom4#"&amp;$B$9,"Entity#"&amp;$B164,"Account#"&amp;$I$15)+[2]!HsGetValue("FCC","Scenario#"&amp;$B$2,"Years#"&amp;$B$4,"Period#"&amp;$B$3,"View#"&amp;$B$10,"Consolidation#"&amp;$B$13,"Data Source#"&amp;$B$11,"Intercompany#"&amp;$B$14,"Movement#"&amp;$B$12,"Custom1#"&amp;$B$6,"Custom2#"&amp;$B$7,"Custom3#"&amp;$B$8,"Custom4#"&amp;$B$9,"Entity#"&amp;$B164,"Account#"&amp;$I$16)+[2]!HsGetValue("FCC","Scenario#"&amp;$B$2,"Years#"&amp;$B$4,"Period#"&amp;$B$3,"View#"&amp;$B$10,"Consolidation#"&amp;$B$13,"Data Source#"&amp;$B$11,"Intercompany#"&amp;$B$14,"Movement#"&amp;$B$12,"Custom1#"&amp;$B$6,"Custom2#"&amp;$B$7,"Custom3#"&amp;$B$8,"Custom4#"&amp;$B$9,"Entity#"&amp;$B164,"Account#"&amp;$I$17)),2)</f>
        <v>0</v>
      </c>
      <c r="J164" s="34">
        <f>ROUND(([2]!HsGetValue("FCC","Scenario#"&amp;$B$2,"Years#"&amp;$B$4,"Period#"&amp;$B$3,"View#"&amp;$B$10,"Consolidation#"&amp;$B$13,"Data Source#"&amp;$B$11,"Intercompany#"&amp;$B$14,"Movement#"&amp;$B$12,"Custom1#"&amp;$B$6,"Custom2#"&amp;$B$7,"Custom3#"&amp;$B$8,"Custom4#"&amp;$B$9,"Entity#"&amp;$B164,"Account#"&amp;$J$15)+[2]!HsGetValue("FCC","Scenario#"&amp;$B$2,"Years#"&amp;$B$4,"Period#"&amp;$B$3,"View#"&amp;$B$10,"Consolidation#"&amp;$B$13,"Data Source#"&amp;$B$11,"Intercompany#"&amp;$B$14,"Movement#"&amp;$B$12,"Custom1#"&amp;$B$6,"Custom2#"&amp;$B$7,"Custom3#"&amp;$B$8,"Custom4#"&amp;$B$9,"Entity#"&amp;$B164,"Account#"&amp;$J$16)),2)</f>
        <v>0</v>
      </c>
      <c r="K164" s="231">
        <f>ROUND(([2]!HsGetValue("FCC","Scenario#"&amp;$B$2,"Years#"&amp;$B$4,"Period#"&amp;$B$3,"View#"&amp;$B$10,"Consolidation#"&amp;$B$13,"Data Source#"&amp;$B$11,"Intercompany#"&amp;$B$14,"Movement#"&amp;$B$12,"Custom1#"&amp;$B$6,"Custom2#"&amp;$B$7,"Custom3#"&amp;$B$8,"Custom4#"&amp;$B$9,"Entity#"&amp;$B164,"Account#"&amp;$K$15)+[2]!HsGetValue("FCC","Scenario#"&amp;$B$2,"Years#"&amp;$B$4,"Period#"&amp;$B$3,"View#"&amp;$B$10,"Consolidation#"&amp;$B$13,"Data Source#"&amp;$B$11,"Intercompany#"&amp;$B$14,"Movement#"&amp;$B$12,"Custom1#"&amp;$B$6,"Custom2#"&amp;$B$7,"Custom3#"&amp;$B$8,"Custom4#"&amp;$B$9,"Entity#"&amp;$B164,"Account#"&amp;$K$16)+[2]!HsGetValue("FCC","Scenario#"&amp;$B$2,"Years#"&amp;$B$4,"Period#"&amp;$B$3,"View#"&amp;$B$10,"Consolidation#"&amp;$B$13,"Data Source#"&amp;$B$11,"Intercompany#"&amp;$B$14,"Movement#"&amp;$B$12,"Custom1#"&amp;$B$6,"Custom2#"&amp;$B$7,"Custom3#"&amp;$B$8,"Custom4#"&amp;$B$9,"Entity#"&amp;$B164,"Account#"&amp;$K$17)+[2]!HsGetValue("FCC","Scenario#"&amp;$B$2,"Years#"&amp;$B$4,"Period#"&amp;$B$3,"View#"&amp;$B$10,"Consolidation#"&amp;$B$13,"Data Source#"&amp;$B$11,"Intercompany#"&amp;$B$14,"Movement#"&amp;$B$12,"Custom1#"&amp;$B$6,"Custom2#"&amp;$B$7,"Custom3#"&amp;$B$8,"Custom4#"&amp;$B$9,"Entity#"&amp;$B164,"Account#"&amp;$K$18)),2)</f>
        <v>234069.12</v>
      </c>
      <c r="L164" s="133">
        <f>ROUND(([2]!HsGetValue("FCC","Scenario#"&amp;$B$2,"Years#"&amp;$B$4,"Period#"&amp;$B$3,"View#"&amp;$B$10,"Consolidation#"&amp;$B$13,"Data Source#"&amp;$B$11,"Intercompany#"&amp;$B$14,"Movement#"&amp;$B$12,"Custom1#"&amp;$B$6,"Custom2#"&amp;$B$7,"Custom3#"&amp;$B$8,"Custom4#"&amp;$B$9,"Entity#"&amp;$B164,"Account#"&amp;$L$15)+[2]!HsGetValue("FCC","Scenario#"&amp;$B$2,"Years#"&amp;$B$4,"Period#"&amp;$B$3,"View#"&amp;$B$10,"Consolidation#"&amp;$B$13,"Data Source#"&amp;$B$11,"Intercompany#"&amp;$B$14,"Movement#"&amp;$B$12,"Custom1#"&amp;$B$6,"Custom2#"&amp;$B$7,"Custom3#"&amp;$B$8,"Custom4#"&amp;$B$9,"Entity#"&amp;$B164,"Account#"&amp;$L$16)),2)</f>
        <v>0</v>
      </c>
      <c r="M164" s="231">
        <f>ROUND(([2]!HsGetValue("FCC","Scenario#"&amp;$B$2,"Years#"&amp;$B$4,"Period#"&amp;$B$3,"View#"&amp;$B$10,"Consolidation#"&amp;$B$13,"Data Source#"&amp;$B$11,"Intercompany#"&amp;$B$14,"Movement#"&amp;$B$12,"Custom1#"&amp;$B$6,"Custom2#"&amp;$B$7,"Custom3#"&amp;$B$8,"Custom4#"&amp;$B$9,"Entity#"&amp;$B164,"Account#"&amp;$M$15)+[2]!HsGetValue("FCC","Scenario#"&amp;$B$2,"Years#"&amp;$B$4,"Period#"&amp;$B$3,"View#"&amp;$B$10,"Consolidation#"&amp;$B$13,"Data Source#"&amp;$B$11,"Intercompany#"&amp;$B$14,"Movement#"&amp;$B$12,"Custom1#"&amp;$B$6,"Custom2#"&amp;$B$7,"Custom3#"&amp;$B$8,"Custom4#"&amp;$B$9,"Entity#"&amp;$B164,"Account#"&amp;$M$16)+[2]!HsGetValue("FCC","Scenario#"&amp;$B$2,"Years#"&amp;$B$4,"Period#"&amp;$B$3,"View#"&amp;$B$10,"Consolidation#"&amp;$B$13,"Data Source#"&amp;$B$11,"Intercompany#"&amp;$B$14,"Movement#"&amp;$B$12,"Custom1#"&amp;$B$6,"Custom2#"&amp;$B$7,"Custom3#"&amp;$B$8,"Custom4#"&amp;$B$9,"Entity#"&amp;$B164,"Account#"&amp;$M$17)),2)</f>
        <v>0</v>
      </c>
      <c r="N164" s="133">
        <f>ROUND(([2]!HsGetValue("FCC","Scenario#"&amp;$B$2,"Years#"&amp;$B$4,"Period#"&amp;$B$3,"View#"&amp;$B$10,"Consolidation#"&amp;$B$13,"Data Source#"&amp;$B$11,"Intercompany#"&amp;$B$14,"Movement#"&amp;$B$12,"Custom1#"&amp;$B$6,"Custom2#"&amp;$B$7,"Custom3#"&amp;$B$8,"Custom4#"&amp;$B$9,"Entity#"&amp;$B164,"Account#"&amp;$N$15)+[2]!HsGetValue("FCC","Scenario#"&amp;$B$2,"Years#"&amp;$B$4,"Period#"&amp;$B$3,"View#"&amp;$B$10,"Consolidation#"&amp;$B$13,"Data Source#"&amp;$B$11,"Intercompany#"&amp;$B$14,"Movement#"&amp;$B$12,"Custom1#"&amp;$B$6,"Custom2#"&amp;$B$7,"Custom3#"&amp;$B$8,"Custom4#"&amp;$B$9,"Entity#"&amp;$B164,"Account#"&amp;$N$16)),2)</f>
        <v>0</v>
      </c>
      <c r="O164" s="133">
        <f>ROUND(([2]!HsGetValue("FCC","Scenario#"&amp;$B$2,"Years#"&amp;$B$4,"Period#"&amp;$B$3,"View#"&amp;$B$10,"Consolidation#"&amp;$B$13,"Data Source#"&amp;$B$11,"Intercompany#"&amp;$B$14,"Movement#"&amp;$B$12,"Custom1#"&amp;$B$6,"Custom2#"&amp;$B$7,"Custom3#"&amp;$B$8,"Custom4#"&amp;$B$9,"Entity#"&amp;$B164,"Account#"&amp;$O$15)+[2]!HsGetValue("FCC","Scenario#"&amp;$B$2,"Years#"&amp;$B$4,"Period#"&amp;$B$3,"View#"&amp;$B$10,"Consolidation#"&amp;$B$13,"Data Source#"&amp;$B$11,"Intercompany#"&amp;$B$14,"Movement#"&amp;$B$12,"Custom1#"&amp;$B$6,"Custom2#"&amp;$B$7,"Custom3#"&amp;$B$8,"Custom4#"&amp;$B$9,"Entity#"&amp;$B164,"Account#"&amp;$O$16)),2)</f>
        <v>0</v>
      </c>
      <c r="P164" s="133">
        <f>ROUND(([2]!HsGetValue("FCC","Scenario#"&amp;$B$2,"Years#"&amp;$B$4,"Period#"&amp;$B$3,"View#"&amp;$B$10,"Consolidation#"&amp;$B$13,"Data Source#"&amp;$B$11,"Intercompany#"&amp;$B$14,"Movement#"&amp;$B$12,"Custom1#"&amp;$B$6,"Custom2#"&amp;$B$7,"Custom3#"&amp;$B$8,"Custom4#"&amp;$B$9,"Entity#"&amp;$B164,"Account#"&amp;$P$15)+[2]!HsGetValue("FCC","Scenario#"&amp;$B$2,"Years#"&amp;$B$4,"Period#"&amp;$B$3,"View#"&amp;$B$10,"Consolidation#"&amp;$B$13,"Data Source#"&amp;$B$11,"Intercompany#"&amp;$B$14,"Movement#"&amp;$B$12,"Custom1#"&amp;$B$6,"Custom2#"&amp;$B$7,"Custom3#"&amp;$B$8,"Custom4#"&amp;$B$9,"Entity#"&amp;$B164,"Account#"&amp;$P$16)),2)</f>
        <v>0</v>
      </c>
      <c r="Q164" s="133">
        <f>ROUND(([2]!HsGetValue("FCC","Scenario#"&amp;$B$2,"Years#"&amp;$B$4,"Period#"&amp;$B$3,"View#"&amp;$B$10,"Consolidation#"&amp;$B$13,"Data Source#"&amp;$B$11,"Intercompany#"&amp;$B$14,"Movement#"&amp;$B$12,"Custom1#"&amp;$B$6,"Custom2#"&amp;$B$7,"Custom3#"&amp;$B$8,"Custom4#"&amp;$B$9,"Entity#"&amp;$B164,"Account#"&amp;$Q$15)),2)</f>
        <v>0</v>
      </c>
      <c r="R164" s="133">
        <f>ROUND(([2]!HsGetValue("FCC","Scenario#"&amp;$B$2,"Years#"&amp;$B$4,"Period#"&amp;$B$3,"View#"&amp;$B$10,"Consolidation#"&amp;$B$13,"Data Source#"&amp;$B$11,"Intercompany#"&amp;$B$14,"Movement#"&amp;$B$12,"Custom1#"&amp;$B$6,"Custom2#"&amp;$B$7,"Custom3#"&amp;$B$8,"Custom4#"&amp;$B$9,"Entity#"&amp;$B164,"Account#"&amp;$R$15)),2)</f>
        <v>0</v>
      </c>
      <c r="S164" s="133">
        <f>ROUND(([2]!HsGetValue("FCC","Scenario#"&amp;$B$2,"Years#"&amp;$B$4,"Period#"&amp;$B$3,"View#"&amp;$B$10,"Consolidation#"&amp;$B$13,"Data Source#"&amp;$B$11,"Intercompany#"&amp;$B$14,"Movement#"&amp;$B$12,"Custom1#"&amp;$B$6,"Custom2#"&amp;$B$7,"Custom3#"&amp;$B$8,"Custom4#"&amp;$B$9,"Entity#"&amp;$B164,"Account#"&amp;$S$15)),2)</f>
        <v>305116</v>
      </c>
      <c r="T164" s="133"/>
      <c r="U164" s="133">
        <f>ROUND(([2]!HsGetValue("FCC","Scenario#"&amp;$B$2,"Years#"&amp;$B$4,"Period#"&amp;$B$3,"View#"&amp;$B$10,"Consolidation#"&amp;$B$13,"Data Source#"&amp;$B$11,"Intercompany#"&amp;$B$14,"Movement#"&amp;$B$12,"Custom1#"&amp;$B$6,"Custom2#"&amp;$B$7,"Custom3#"&amp;$B$8,"Custom4#"&amp;$B$9,"Entity#"&amp;$B164,"Account#"&amp;$U$15)),2)</f>
        <v>0</v>
      </c>
      <c r="V164" s="133">
        <f>ROUND(([2]!HsGetValue("FCC","Scenario#"&amp;$B$2,"Years#"&amp;$B$4,"Period#"&amp;$B$3,"View#"&amp;$B$10,"Consolidation#"&amp;$B$13,"Data Source#"&amp;$B$11,"Intercompany#"&amp;$B$14,"Movement#"&amp;$B$12,"Custom1#"&amp;$B$6,"Custom2#"&amp;$B$7,"Custom3#"&amp;$B$8,"Custom4#"&amp;$B$9,"Entity#"&amp;$B164,"Account#"&amp;$V$15)),2)</f>
        <v>0</v>
      </c>
      <c r="W164" s="133">
        <f>ROUND(([2]!HsGetValue("FCC","Scenario#"&amp;$B$2,"Years#"&amp;$B$4,"Period#"&amp;$B$3,"View#"&amp;$B$10,"Consolidation#"&amp;$B$13,"Data Source#"&amp;$B$11,"Intercompany#"&amp;$B$14,"Movement#"&amp;$B$12,"Custom1#"&amp;$B$6,"Custom2#"&amp;$B$7,"Custom3#"&amp;$B$8,"Custom4#"&amp;$B$9,"Entity#"&amp;$B164,"Account#"&amp;$W$15)+[2]!HsGetValue("FCC","Scenario#"&amp;$B$2,"Years#"&amp;$B$4,"Period#"&amp;$B$3,"View#"&amp;$B$10,"Consolidation#"&amp;$B$13,"Data Source#"&amp;$B$11,"Intercompany#"&amp;$B$14,"Movement#"&amp;$B$12,"Custom1#"&amp;$B$6,"Custom2#"&amp;$B$7,"Custom3#"&amp;$B$8,"Custom4#"&amp;$B$9,"Entity#"&amp;$B164,"Account#"&amp;$W$16)),2)</f>
        <v>0</v>
      </c>
    </row>
    <row r="165" spans="1:34" ht="15" customHeight="1">
      <c r="C165" s="31"/>
      <c r="D165" s="31"/>
      <c r="F165" s="31"/>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row>
    <row r="166" spans="1:34" ht="15" customHeight="1">
      <c r="C166" s="31"/>
      <c r="D166" s="31"/>
      <c r="F166" s="31"/>
      <c r="I166" s="34"/>
      <c r="J166" s="34"/>
      <c r="K166" s="34"/>
      <c r="L166" s="34"/>
      <c r="M166" s="32"/>
      <c r="N166" s="32"/>
      <c r="O166" s="32"/>
      <c r="P166" s="34"/>
      <c r="Q166" s="34"/>
      <c r="R166" s="34"/>
      <c r="S166" s="34"/>
      <c r="T166" s="32"/>
      <c r="U166" s="32"/>
      <c r="V166" s="32"/>
      <c r="W166" s="32"/>
    </row>
    <row r="167" spans="1:34" ht="15" customHeight="1">
      <c r="C167" s="31"/>
      <c r="D167" s="31"/>
      <c r="F167" s="31"/>
      <c r="I167" s="34"/>
      <c r="J167" s="34"/>
      <c r="K167" s="34"/>
      <c r="L167" s="34"/>
      <c r="M167" s="32"/>
      <c r="N167" s="32"/>
      <c r="O167" s="32"/>
      <c r="P167" s="34"/>
      <c r="Q167" s="34"/>
      <c r="R167" s="34"/>
      <c r="S167" s="34"/>
      <c r="T167" s="32"/>
      <c r="U167" s="32"/>
      <c r="V167" s="32"/>
      <c r="W167" s="32"/>
    </row>
    <row r="168" spans="1:34" ht="15" customHeight="1">
      <c r="C168" s="31"/>
      <c r="D168" s="31"/>
      <c r="F168" s="31"/>
      <c r="I168" s="34"/>
      <c r="J168" s="34"/>
      <c r="K168" s="34"/>
      <c r="L168" s="34"/>
      <c r="M168" s="32"/>
      <c r="N168" s="32"/>
      <c r="O168" s="32"/>
      <c r="P168" s="34"/>
      <c r="Q168" s="34"/>
      <c r="R168" s="34"/>
      <c r="S168" s="34"/>
      <c r="T168" s="32"/>
      <c r="U168" s="32"/>
      <c r="V168" s="32"/>
      <c r="W168" s="32"/>
    </row>
    <row r="169" spans="1:34" ht="15" customHeight="1">
      <c r="C169" s="31"/>
      <c r="D169" s="31"/>
      <c r="F169" s="31"/>
      <c r="I169" s="34"/>
      <c r="J169" s="34"/>
      <c r="K169" s="34"/>
      <c r="L169" s="34"/>
      <c r="M169" s="32"/>
      <c r="N169" s="32"/>
      <c r="O169" s="32"/>
      <c r="P169" s="34"/>
      <c r="Q169" s="34"/>
      <c r="R169" s="34"/>
      <c r="S169" s="34"/>
      <c r="T169" s="32"/>
      <c r="U169" s="32"/>
      <c r="V169" s="32"/>
      <c r="W169" s="32"/>
    </row>
    <row r="170" spans="1:34" ht="15" customHeight="1">
      <c r="C170" s="31"/>
      <c r="D170" s="31"/>
      <c r="F170" s="31"/>
      <c r="I170" s="34"/>
      <c r="J170" s="34"/>
      <c r="K170" s="34"/>
      <c r="L170" s="34"/>
      <c r="M170" s="32"/>
      <c r="N170" s="32"/>
      <c r="O170" s="32"/>
      <c r="P170" s="34"/>
      <c r="Q170" s="34"/>
      <c r="R170" s="34"/>
      <c r="S170" s="34"/>
      <c r="T170" s="32"/>
      <c r="U170" s="32"/>
      <c r="V170" s="32"/>
      <c r="W170" s="32"/>
    </row>
    <row r="171" spans="1:34" ht="15" customHeight="1">
      <c r="C171" s="31"/>
      <c r="D171" s="31"/>
      <c r="F171" s="31"/>
      <c r="I171" s="34"/>
      <c r="J171" s="34"/>
      <c r="K171" s="34"/>
      <c r="L171" s="34"/>
      <c r="M171" s="32"/>
      <c r="N171" s="32"/>
      <c r="O171" s="32"/>
      <c r="P171" s="34"/>
      <c r="Q171" s="34"/>
      <c r="R171" s="34"/>
      <c r="S171" s="34"/>
      <c r="T171" s="32"/>
      <c r="U171" s="32"/>
      <c r="V171" s="32"/>
      <c r="W171" s="32"/>
    </row>
    <row r="172" spans="1:34" ht="15" customHeight="1">
      <c r="C172" s="31"/>
      <c r="D172" s="31"/>
      <c r="F172" s="31"/>
      <c r="I172" s="34"/>
      <c r="J172" s="34"/>
      <c r="K172" s="34"/>
      <c r="L172" s="34"/>
      <c r="M172" s="32"/>
      <c r="N172" s="32"/>
      <c r="O172" s="32"/>
      <c r="P172" s="34"/>
      <c r="Q172" s="34"/>
      <c r="R172" s="34"/>
      <c r="S172" s="34"/>
      <c r="T172" s="32"/>
      <c r="U172" s="32"/>
      <c r="V172" s="32"/>
      <c r="W172" s="32"/>
    </row>
    <row r="173" spans="1:34" ht="15" customHeight="1">
      <c r="C173" s="31"/>
      <c r="D173" s="31"/>
      <c r="F173" s="31"/>
      <c r="I173" s="34"/>
      <c r="J173" s="34"/>
      <c r="K173" s="34"/>
      <c r="L173" s="34"/>
      <c r="M173" s="32"/>
      <c r="N173" s="32"/>
      <c r="O173" s="32"/>
      <c r="P173" s="34"/>
      <c r="Q173" s="34"/>
      <c r="R173" s="34"/>
      <c r="S173" s="34"/>
      <c r="T173" s="32"/>
      <c r="U173" s="32"/>
      <c r="V173" s="32"/>
      <c r="W173" s="32"/>
    </row>
    <row r="174" spans="1:34" ht="15" customHeight="1">
      <c r="C174" s="31"/>
      <c r="D174" s="31"/>
      <c r="F174" s="31"/>
      <c r="I174" s="34"/>
      <c r="J174" s="34"/>
      <c r="K174" s="34"/>
      <c r="L174" s="34"/>
      <c r="M174" s="32"/>
      <c r="N174" s="32"/>
      <c r="O174" s="32"/>
      <c r="P174" s="34"/>
      <c r="Q174" s="34"/>
      <c r="R174" s="34"/>
      <c r="S174" s="34"/>
      <c r="T174" s="32"/>
      <c r="U174" s="32"/>
      <c r="V174" s="32"/>
      <c r="W174" s="32"/>
    </row>
    <row r="175" spans="1:34" ht="15" customHeight="1">
      <c r="C175" s="31"/>
      <c r="D175" s="31"/>
      <c r="F175" s="31"/>
      <c r="I175" s="34"/>
      <c r="J175" s="34"/>
      <c r="K175" s="34"/>
      <c r="L175" s="34"/>
      <c r="M175" s="32"/>
      <c r="N175" s="32"/>
      <c r="O175" s="32"/>
      <c r="P175" s="34"/>
      <c r="Q175" s="34"/>
      <c r="R175" s="34"/>
      <c r="S175" s="34"/>
      <c r="T175" s="32"/>
      <c r="U175" s="32"/>
      <c r="V175" s="32"/>
      <c r="W175" s="32"/>
    </row>
    <row r="176" spans="1:34" ht="15" customHeight="1">
      <c r="F176" s="32"/>
      <c r="M176" s="32"/>
      <c r="N176" s="32"/>
      <c r="O176" s="32"/>
      <c r="T176" s="32"/>
      <c r="U176" s="32"/>
      <c r="V176" s="32"/>
      <c r="W176" s="32"/>
    </row>
    <row r="177" spans="5:23" ht="15" customHeight="1">
      <c r="E177" s="52"/>
      <c r="F177" s="34"/>
    </row>
    <row r="178" spans="5:23" ht="12.75" customHeight="1">
      <c r="F178" s="50"/>
      <c r="G178" s="51"/>
      <c r="H178" s="51"/>
      <c r="I178" s="32"/>
      <c r="J178" s="32"/>
      <c r="K178" s="32"/>
      <c r="L178" s="32"/>
      <c r="M178" s="32"/>
      <c r="N178" s="32"/>
      <c r="O178" s="32"/>
      <c r="P178" s="32"/>
      <c r="Q178" s="32"/>
      <c r="R178" s="32"/>
      <c r="S178" s="32"/>
      <c r="T178" s="32"/>
      <c r="U178" s="32"/>
      <c r="V178" s="32"/>
      <c r="W178" s="32"/>
    </row>
    <row r="179" spans="5:23" ht="15" customHeight="1">
      <c r="F179" s="50"/>
    </row>
    <row r="180" spans="5:23" ht="15" customHeight="1">
      <c r="F180" s="50"/>
    </row>
    <row r="181" spans="5:23" ht="15" customHeight="1">
      <c r="F181" s="50"/>
    </row>
    <row r="182" spans="5:23" ht="15" customHeight="1">
      <c r="F182" s="50"/>
    </row>
    <row r="183" spans="5:23" ht="15" customHeight="1">
      <c r="F183" s="50"/>
    </row>
    <row r="184" spans="5:23" ht="15" customHeight="1"/>
    <row r="185" spans="5:23" ht="15" customHeight="1"/>
    <row r="186" spans="5:23" ht="15" customHeight="1"/>
    <row r="187" spans="5:23" ht="15" customHeight="1"/>
    <row r="188" spans="5:23" ht="15" customHeight="1"/>
    <row r="189" spans="5:23" ht="15" customHeight="1"/>
    <row r="190" spans="5:23" ht="15" customHeight="1"/>
    <row r="191" spans="5:23" ht="15" customHeight="1"/>
    <row r="192" spans="5:2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sheetData>
  <sheetProtection algorithmName="SHA-512" hashValue="N4/4geg4nLS1sLIps55+V9/EyhnuXQocsRLmJchrnTMWZm8I64/bTR5AHh9g/w5WNOn9tqTs2fEH+INjq6JCUw==" saltValue="YBmJXiFvEFV94RM4pxVFDg==" spinCount="100000" sheet="1" formatCells="0" formatColumns="0" formatRows="0" insertColumns="0" insertRows="0"/>
  <pageMargins left="0.7" right="0.7" top="0.75" bottom="0.75" header="0.3" footer="0.3"/>
  <pageSetup orientation="portrait" r:id="rId1"/>
  <headerFooter>
    <oddFooter>&amp;L&amp;"Times New Roman,Italic"&amp;9&amp;Z&amp;F  &amp;A&amp;R&amp;"Times New Roman,Italic"&amp;9&amp;D&amp;T</oddFooter>
  </headerFooter>
  <customProperties>
    <customPr name="FUNCTIONCACHE" r:id="rId2"/>
    <customPr name="SheetOptions" r:id="rId3"/>
  </customProperties>
  <ignoredErrors>
    <ignoredError sqref="I132:W136 I34:W34 T98 I76:W80 T20 T33 T75 T82 T81 T131 I146:W150 T144 T145 T143 T140 T21 T22 T23 T24 T25 T26 T27 T28 T29 T30 T31 T32 T35 T36 T37 T38 T39 T40 T41 T42 T43 T44 T45 T46 T47 T48 T49 T50 T51 T52 T53 T54 T55 T56 T57 T60 T61 T62 T63 T64 T65 T66 T67 T68 T69 T70 T71 T72 T73 T74 T84 T85 T86 T87 T88 T89 T90 T91 T92 T93 T94 T95 T96 T97 T99 T100 T101 T102 T103 T104 T105 T106 T107 T108 T109 T110 T111 T112 T113 T114 T115 T116 T117 T118 T119 T120 T121 T122 T123 T124 T125 T126 T127 T128 T129 T130 T139 T137 T138 T141 T142 I157:W163 T151 T152 T153 T154 T155 T156 I166:W332 T164" formula="1"/>
    <ignoredError sqref="V20" evalError="1"/>
  </ignoredErrors>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1A185-5FD2-48CF-9671-92F86CAE552B}">
  <sheetPr>
    <tabColor rgb="FFFF99FF"/>
    <pageSetUpPr fitToPage="1"/>
  </sheetPr>
  <dimension ref="B1:DG37"/>
  <sheetViews>
    <sheetView workbookViewId="0">
      <pane xSplit="2" ySplit="1" topLeftCell="E2" activePane="bottomRight" state="frozen"/>
      <selection pane="topRight"/>
      <selection pane="bottomLeft"/>
      <selection pane="bottomRight"/>
    </sheetView>
  </sheetViews>
  <sheetFormatPr defaultColWidth="9.109375" defaultRowHeight="13.2"/>
  <cols>
    <col min="1" max="1" width="4.44140625" style="46" customWidth="1"/>
    <col min="2" max="2" width="49.5546875" style="124" bestFit="1" customWidth="1"/>
    <col min="3" max="3" width="16.5546875" style="124" bestFit="1" customWidth="1"/>
    <col min="4" max="4" width="15.5546875" style="355" bestFit="1" customWidth="1"/>
    <col min="5" max="5" width="15" style="127" bestFit="1" customWidth="1"/>
    <col min="6" max="6" width="13.6640625" style="120" customWidth="1"/>
    <col min="7" max="7" width="49.5546875" style="120" bestFit="1" customWidth="1"/>
    <col min="8" max="8" width="13.33203125" style="46" customWidth="1"/>
    <col min="9" max="9" width="8.44140625" style="46" customWidth="1"/>
    <col min="10" max="10" width="7.44140625" style="46" bestFit="1" customWidth="1"/>
    <col min="11" max="11" width="16.109375" style="46" bestFit="1" customWidth="1"/>
    <col min="12" max="12" width="21.44140625" style="46" bestFit="1" customWidth="1"/>
    <col min="13" max="15" width="11.33203125" style="46" bestFit="1" customWidth="1"/>
    <col min="16" max="16" width="12" style="116" bestFit="1" customWidth="1"/>
    <col min="17" max="17" width="11.44140625" style="46" bestFit="1" customWidth="1"/>
    <col min="18" max="18" width="15.6640625" style="46" bestFit="1" customWidth="1"/>
    <col min="19" max="19" width="11.33203125" style="46" bestFit="1" customWidth="1"/>
    <col min="20" max="20" width="16.5546875" style="46" bestFit="1" customWidth="1"/>
    <col min="21" max="110" width="9.109375" style="46"/>
    <col min="111" max="111" width="9.109375" style="117"/>
    <col min="112" max="112" width="70.44140625" style="46" bestFit="1" customWidth="1"/>
    <col min="113" max="16384" width="9.109375" style="46"/>
  </cols>
  <sheetData>
    <row r="1" spans="2:111">
      <c r="B1" s="112" t="s">
        <v>211</v>
      </c>
      <c r="C1" s="112" t="s">
        <v>210</v>
      </c>
      <c r="D1" s="354" t="s">
        <v>714</v>
      </c>
      <c r="E1" s="113" t="s">
        <v>209</v>
      </c>
      <c r="F1" s="114" t="s">
        <v>715</v>
      </c>
      <c r="G1" s="321" t="s">
        <v>716</v>
      </c>
      <c r="H1" s="115" t="s">
        <v>37</v>
      </c>
      <c r="I1" s="331" t="s">
        <v>38</v>
      </c>
      <c r="J1" s="331" t="s">
        <v>39</v>
      </c>
      <c r="K1" s="332" t="s">
        <v>690</v>
      </c>
      <c r="L1" s="331" t="s">
        <v>708</v>
      </c>
      <c r="M1" s="331" t="s">
        <v>41</v>
      </c>
      <c r="N1" s="331" t="s">
        <v>42</v>
      </c>
      <c r="O1" s="331" t="s">
        <v>43</v>
      </c>
      <c r="P1" s="333" t="s">
        <v>692</v>
      </c>
      <c r="Q1" s="322" t="s">
        <v>45</v>
      </c>
      <c r="R1" s="331" t="s">
        <v>47</v>
      </c>
      <c r="S1" s="334" t="s">
        <v>44</v>
      </c>
      <c r="T1" s="335" t="s">
        <v>693</v>
      </c>
    </row>
    <row r="2" spans="2:111" s="47" customFormat="1">
      <c r="B2" s="124" t="s">
        <v>405</v>
      </c>
      <c r="C2" s="118" t="s">
        <v>237</v>
      </c>
      <c r="D2" s="355" t="e">
        <f ca="1">[2]!HsSetValue(E2,"FCC","Scenario#"&amp;Q2&amp;";Years#"&amp;J2&amp;";Period#"&amp;I2&amp;";View#"&amp;R2&amp;";Entity#"&amp;H2&amp;";Data Source#"&amp;K2&amp;";Account#"&amp;F2&amp;";Intercompany#"&amp;L2&amp;";Movement#"&amp;P2&amp;";Consolidation#"&amp;T2&amp;";Custom1#"&amp;M2&amp;";Custom2#"&amp;N2&amp;";Custom3#"&amp;O2&amp;";Custom4#"&amp;S2&amp;"")</f>
        <v>#NAME?</v>
      </c>
      <c r="E2" s="125" t="e">
        <f>+'Long Term Liabilities'!$F$15</f>
        <v>#N/A</v>
      </c>
      <c r="F2" s="120">
        <v>2301000</v>
      </c>
      <c r="G2" s="47" t="s">
        <v>405</v>
      </c>
      <c r="H2" s="46" t="e">
        <f>VLOOKUP('Long Term Liabilities'!D3,'Entity List 5.25.21'!A:C,3,FALSE)</f>
        <v>#N/A</v>
      </c>
      <c r="I2" s="323" t="s">
        <v>765</v>
      </c>
      <c r="J2" s="265" t="s">
        <v>744</v>
      </c>
      <c r="K2" s="265" t="s">
        <v>695</v>
      </c>
      <c r="L2" s="265" t="s">
        <v>696</v>
      </c>
      <c r="M2" s="265" t="s">
        <v>697</v>
      </c>
      <c r="N2" s="265" t="s">
        <v>698</v>
      </c>
      <c r="O2" s="265" t="s">
        <v>699</v>
      </c>
      <c r="P2" s="116" t="s">
        <v>709</v>
      </c>
      <c r="Q2" s="265" t="s">
        <v>46</v>
      </c>
      <c r="R2" s="265" t="s">
        <v>701</v>
      </c>
      <c r="S2" s="265" t="s">
        <v>702</v>
      </c>
      <c r="T2" s="265" t="s">
        <v>703</v>
      </c>
      <c r="DG2" s="121"/>
    </row>
    <row r="3" spans="2:111">
      <c r="B3" s="124" t="s">
        <v>405</v>
      </c>
      <c r="C3" s="124" t="s">
        <v>212</v>
      </c>
      <c r="D3" s="355" t="e">
        <f ca="1">[2]!HsSetValue(E3,"FCC","Scenario#"&amp;Q3&amp;";Years#"&amp;J3&amp;";Period#"&amp;I3&amp;";View#"&amp;R3&amp;";Entity#"&amp;H3&amp;";Data Source#"&amp;K3&amp;";Account#"&amp;F3&amp;";Intercompany#"&amp;L3&amp;";Movement#"&amp;P3&amp;";Consolidation#"&amp;T3&amp;";Custom1#"&amp;M3&amp;";Custom2#"&amp;N3&amp;";Custom3#"&amp;O3&amp;";Custom4#"&amp;S3&amp;"")</f>
        <v>#NAME?</v>
      </c>
      <c r="E3" s="125">
        <f>+'Long Term Liabilities'!$G$15</f>
        <v>0</v>
      </c>
      <c r="F3" s="120">
        <v>2301000</v>
      </c>
      <c r="G3" s="47" t="s">
        <v>405</v>
      </c>
      <c r="H3" s="46" t="e">
        <f>+H$2</f>
        <v>#N/A</v>
      </c>
      <c r="I3" s="46" t="str">
        <f t="shared" ref="I3:O18" si="0">+I$2</f>
        <v>June</v>
      </c>
      <c r="J3" s="46" t="str">
        <f t="shared" si="0"/>
        <v>FY21</v>
      </c>
      <c r="K3" s="46" t="str">
        <f t="shared" si="0"/>
        <v>FCCS_Other Data</v>
      </c>
      <c r="L3" s="46" t="str">
        <f t="shared" si="0"/>
        <v>FCCS_No Intercompany</v>
      </c>
      <c r="M3" s="46" t="str">
        <f t="shared" si="0"/>
        <v>No Custom1</v>
      </c>
      <c r="N3" s="46" t="str">
        <f t="shared" si="0"/>
        <v>No Custom2</v>
      </c>
      <c r="O3" s="46" t="str">
        <f t="shared" si="0"/>
        <v>No Custom3</v>
      </c>
      <c r="P3" s="116" t="s">
        <v>712</v>
      </c>
      <c r="Q3" s="46" t="str">
        <f t="shared" ref="Q3:T18" si="1">+Q$2</f>
        <v>Actual</v>
      </c>
      <c r="R3" s="46" t="str">
        <f t="shared" si="1"/>
        <v>FCCS_YTD_Input</v>
      </c>
      <c r="S3" s="46" t="str">
        <f t="shared" si="1"/>
        <v>No Custom4</v>
      </c>
      <c r="T3" s="46" t="str">
        <f t="shared" si="1"/>
        <v>FCCS_Entity Input</v>
      </c>
    </row>
    <row r="4" spans="2:111">
      <c r="B4" s="126" t="s">
        <v>405</v>
      </c>
      <c r="C4" s="126" t="s">
        <v>0</v>
      </c>
      <c r="D4" s="355" t="e">
        <f ca="1">[2]!HsSetValue(E4,"FCC","Scenario#"&amp;Q4&amp;";Years#"&amp;J4&amp;";Period#"&amp;I4&amp;";View#"&amp;R4&amp;";Entity#"&amp;H4&amp;";Data Source#"&amp;K4&amp;";Account#"&amp;F4&amp;";Intercompany#"&amp;L4&amp;";Movement#"&amp;P4&amp;";Consolidation#"&amp;T4&amp;";Custom1#"&amp;M4&amp;";Custom2#"&amp;N4&amp;";Custom3#"&amp;O4&amp;";Custom4#"&amp;S4&amp;"")</f>
        <v>#NAME?</v>
      </c>
      <c r="E4" s="125">
        <f>+'Long Term Liabilities'!$H$15</f>
        <v>0</v>
      </c>
      <c r="F4" s="120">
        <v>2301000</v>
      </c>
      <c r="G4" s="330" t="s">
        <v>405</v>
      </c>
      <c r="H4" s="46" t="e">
        <f t="shared" ref="H4:O37" si="2">+H$2</f>
        <v>#N/A</v>
      </c>
      <c r="I4" s="46" t="str">
        <f t="shared" si="0"/>
        <v>June</v>
      </c>
      <c r="J4" s="46" t="str">
        <f t="shared" si="0"/>
        <v>FY21</v>
      </c>
      <c r="K4" s="46" t="str">
        <f t="shared" si="0"/>
        <v>FCCS_Other Data</v>
      </c>
      <c r="L4" s="46" t="str">
        <f t="shared" si="0"/>
        <v>FCCS_No Intercompany</v>
      </c>
      <c r="M4" s="46" t="str">
        <f t="shared" si="0"/>
        <v>No Custom1</v>
      </c>
      <c r="N4" s="46" t="str">
        <f t="shared" si="0"/>
        <v>No Custom2</v>
      </c>
      <c r="O4" s="46" t="str">
        <f t="shared" si="0"/>
        <v>No Custom3</v>
      </c>
      <c r="P4" s="116" t="s">
        <v>710</v>
      </c>
      <c r="Q4" s="46" t="str">
        <f t="shared" si="1"/>
        <v>Actual</v>
      </c>
      <c r="R4" s="46" t="str">
        <f t="shared" si="1"/>
        <v>FCCS_YTD_Input</v>
      </c>
      <c r="S4" s="46" t="str">
        <f t="shared" si="1"/>
        <v>No Custom4</v>
      </c>
      <c r="T4" s="46" t="str">
        <f t="shared" si="1"/>
        <v>FCCS_Entity Input</v>
      </c>
    </row>
    <row r="5" spans="2:111">
      <c r="B5" s="126" t="s">
        <v>405</v>
      </c>
      <c r="C5" s="124" t="s">
        <v>1</v>
      </c>
      <c r="D5" s="355" t="e">
        <f ca="1">[2]!HsSetValue(E5,"FCC","Scenario#"&amp;Q5&amp;";Years#"&amp;J5&amp;";Period#"&amp;I5&amp;";View#"&amp;R5&amp;";Entity#"&amp;H5&amp;";Data Source#"&amp;K5&amp;";Account#"&amp;F5&amp;";Intercompany#"&amp;L5&amp;";Movement#"&amp;P5&amp;";Consolidation#"&amp;T5&amp;";Custom1#"&amp;M5&amp;";Custom2#"&amp;N5&amp;";Custom3#"&amp;O5&amp;";Custom4#"&amp;S5&amp;"")</f>
        <v>#NAME?</v>
      </c>
      <c r="E5" s="125">
        <f>+'Long Term Liabilities'!$I$15</f>
        <v>0</v>
      </c>
      <c r="F5" s="120">
        <v>2301000</v>
      </c>
      <c r="G5" s="330" t="s">
        <v>405</v>
      </c>
      <c r="H5" s="46" t="e">
        <f t="shared" si="2"/>
        <v>#N/A</v>
      </c>
      <c r="I5" s="46" t="str">
        <f t="shared" si="0"/>
        <v>June</v>
      </c>
      <c r="J5" s="46" t="str">
        <f t="shared" si="0"/>
        <v>FY21</v>
      </c>
      <c r="K5" s="46" t="str">
        <f t="shared" si="0"/>
        <v>FCCS_Other Data</v>
      </c>
      <c r="L5" s="46" t="str">
        <f t="shared" si="0"/>
        <v>FCCS_No Intercompany</v>
      </c>
      <c r="M5" s="46" t="str">
        <f t="shared" si="0"/>
        <v>No Custom1</v>
      </c>
      <c r="N5" s="46" t="str">
        <f t="shared" si="0"/>
        <v>No Custom2</v>
      </c>
      <c r="O5" s="46" t="str">
        <f t="shared" si="0"/>
        <v>No Custom3</v>
      </c>
      <c r="P5" s="116" t="s">
        <v>711</v>
      </c>
      <c r="Q5" s="46" t="str">
        <f t="shared" si="1"/>
        <v>Actual</v>
      </c>
      <c r="R5" s="46" t="str">
        <f t="shared" si="1"/>
        <v>FCCS_YTD_Input</v>
      </c>
      <c r="S5" s="46" t="str">
        <f t="shared" si="1"/>
        <v>No Custom4</v>
      </c>
      <c r="T5" s="46" t="str">
        <f t="shared" si="1"/>
        <v>FCCS_Entity Input</v>
      </c>
    </row>
    <row r="6" spans="2:111">
      <c r="B6" s="124" t="s">
        <v>528</v>
      </c>
      <c r="C6" s="267" t="s">
        <v>237</v>
      </c>
      <c r="D6" s="356" t="e">
        <f ca="1">[2]!HsSetValue(E6,"FCC","Scenario#"&amp;Q6&amp;";Years#"&amp;J6&amp;";Period#"&amp;I6&amp;";View#"&amp;R6&amp;";Entity#"&amp;H6&amp;";Data Source#"&amp;K6&amp;";Account#"&amp;F6&amp;";Intercompany#"&amp;L6&amp;";Movement#"&amp;P6&amp;";Consolidation#"&amp;T6&amp;";Custom1#"&amp;M6&amp;";Custom2#"&amp;N6&amp;";Custom3#"&amp;O6&amp;";Custom4#"&amp;S6&amp;"")</f>
        <v>#NAME?</v>
      </c>
      <c r="E6" s="268" t="e">
        <f>+'Long Term Liabilities'!$F$20</f>
        <v>#N/A</v>
      </c>
      <c r="F6" s="269">
        <v>2304000</v>
      </c>
      <c r="G6" s="47" t="s">
        <v>528</v>
      </c>
      <c r="H6" s="46" t="e">
        <f t="shared" si="2"/>
        <v>#N/A</v>
      </c>
      <c r="I6" s="46" t="str">
        <f t="shared" si="0"/>
        <v>June</v>
      </c>
      <c r="J6" s="46" t="str">
        <f t="shared" si="0"/>
        <v>FY21</v>
      </c>
      <c r="K6" s="46" t="str">
        <f t="shared" si="0"/>
        <v>FCCS_Other Data</v>
      </c>
      <c r="L6" s="46" t="str">
        <f t="shared" si="0"/>
        <v>FCCS_No Intercompany</v>
      </c>
      <c r="M6" s="46" t="str">
        <f t="shared" si="0"/>
        <v>No Custom1</v>
      </c>
      <c r="N6" s="46" t="str">
        <f t="shared" si="0"/>
        <v>No Custom2</v>
      </c>
      <c r="O6" s="46" t="str">
        <f t="shared" si="0"/>
        <v>No Custom3</v>
      </c>
      <c r="P6" s="116" t="s">
        <v>709</v>
      </c>
      <c r="Q6" s="46" t="str">
        <f t="shared" si="1"/>
        <v>Actual</v>
      </c>
      <c r="R6" s="46" t="str">
        <f t="shared" si="1"/>
        <v>FCCS_YTD_Input</v>
      </c>
      <c r="S6" s="46" t="str">
        <f t="shared" si="1"/>
        <v>No Custom4</v>
      </c>
      <c r="T6" s="46" t="str">
        <f t="shared" si="1"/>
        <v>FCCS_Entity Input</v>
      </c>
    </row>
    <row r="7" spans="2:111">
      <c r="B7" s="124" t="s">
        <v>528</v>
      </c>
      <c r="C7" s="270" t="str">
        <f>+C3</f>
        <v>Adjustments</v>
      </c>
      <c r="D7" s="356" t="e">
        <f ca="1">[2]!HsSetValue(E7,"FCC","Scenario#"&amp;Q7&amp;";Years#"&amp;J7&amp;";Period#"&amp;I7&amp;";View#"&amp;R7&amp;";Entity#"&amp;H7&amp;";Data Source#"&amp;K7&amp;";Account#"&amp;F7&amp;";Intercompany#"&amp;L7&amp;";Movement#"&amp;P7&amp;";Consolidation#"&amp;T7&amp;";Custom1#"&amp;M7&amp;";Custom2#"&amp;N7&amp;";Custom3#"&amp;O7&amp;";Custom4#"&amp;S7&amp;"")</f>
        <v>#NAME?</v>
      </c>
      <c r="E7" s="268">
        <f>+'Long Term Liabilities'!$G$20</f>
        <v>0</v>
      </c>
      <c r="F7" s="269">
        <v>2304000</v>
      </c>
      <c r="G7" s="47" t="s">
        <v>528</v>
      </c>
      <c r="H7" s="46" t="e">
        <f t="shared" si="2"/>
        <v>#N/A</v>
      </c>
      <c r="I7" s="46" t="str">
        <f t="shared" si="0"/>
        <v>June</v>
      </c>
      <c r="J7" s="46" t="str">
        <f t="shared" si="0"/>
        <v>FY21</v>
      </c>
      <c r="K7" s="46" t="str">
        <f t="shared" si="0"/>
        <v>FCCS_Other Data</v>
      </c>
      <c r="L7" s="46" t="str">
        <f t="shared" si="0"/>
        <v>FCCS_No Intercompany</v>
      </c>
      <c r="M7" s="46" t="str">
        <f t="shared" si="0"/>
        <v>No Custom1</v>
      </c>
      <c r="N7" s="46" t="str">
        <f t="shared" si="0"/>
        <v>No Custom2</v>
      </c>
      <c r="O7" s="46" t="str">
        <f t="shared" si="0"/>
        <v>No Custom3</v>
      </c>
      <c r="P7" s="116" t="s">
        <v>712</v>
      </c>
      <c r="Q7" s="46" t="str">
        <f t="shared" si="1"/>
        <v>Actual</v>
      </c>
      <c r="R7" s="46" t="str">
        <f t="shared" si="1"/>
        <v>FCCS_YTD_Input</v>
      </c>
      <c r="S7" s="46" t="str">
        <f t="shared" si="1"/>
        <v>No Custom4</v>
      </c>
      <c r="T7" s="46" t="str">
        <f t="shared" si="1"/>
        <v>FCCS_Entity Input</v>
      </c>
    </row>
    <row r="8" spans="2:111">
      <c r="B8" s="126" t="s">
        <v>528</v>
      </c>
      <c r="C8" s="270" t="str">
        <f>+C4</f>
        <v>Additions</v>
      </c>
      <c r="D8" s="356" t="e">
        <f ca="1">[2]!HsSetValue(E8,"FCC","Scenario#"&amp;Q8&amp;";Years#"&amp;J8&amp;";Period#"&amp;I8&amp;";View#"&amp;R8&amp;";Entity#"&amp;H8&amp;";Data Source#"&amp;K8&amp;";Account#"&amp;F8&amp;";Intercompany#"&amp;L8&amp;";Movement#"&amp;P8&amp;";Consolidation#"&amp;T8&amp;";Custom1#"&amp;M8&amp;";Custom2#"&amp;N8&amp;";Custom3#"&amp;O8&amp;";Custom4#"&amp;S8&amp;"")</f>
        <v>#NAME?</v>
      </c>
      <c r="E8" s="268">
        <f>+'Long Term Liabilities'!$H$20</f>
        <v>0</v>
      </c>
      <c r="F8" s="269">
        <v>2304000</v>
      </c>
      <c r="G8" s="330" t="s">
        <v>528</v>
      </c>
      <c r="H8" s="46" t="e">
        <f t="shared" si="2"/>
        <v>#N/A</v>
      </c>
      <c r="I8" s="46" t="str">
        <f t="shared" si="0"/>
        <v>June</v>
      </c>
      <c r="J8" s="46" t="str">
        <f t="shared" si="0"/>
        <v>FY21</v>
      </c>
      <c r="K8" s="46" t="str">
        <f t="shared" si="0"/>
        <v>FCCS_Other Data</v>
      </c>
      <c r="L8" s="46" t="str">
        <f t="shared" si="0"/>
        <v>FCCS_No Intercompany</v>
      </c>
      <c r="M8" s="46" t="str">
        <f t="shared" si="0"/>
        <v>No Custom1</v>
      </c>
      <c r="N8" s="46" t="str">
        <f t="shared" si="0"/>
        <v>No Custom2</v>
      </c>
      <c r="O8" s="46" t="str">
        <f t="shared" si="0"/>
        <v>No Custom3</v>
      </c>
      <c r="P8" s="116" t="s">
        <v>710</v>
      </c>
      <c r="Q8" s="46" t="str">
        <f t="shared" si="1"/>
        <v>Actual</v>
      </c>
      <c r="R8" s="46" t="str">
        <f t="shared" si="1"/>
        <v>FCCS_YTD_Input</v>
      </c>
      <c r="S8" s="46" t="str">
        <f t="shared" si="1"/>
        <v>No Custom4</v>
      </c>
      <c r="T8" s="46" t="str">
        <f t="shared" si="1"/>
        <v>FCCS_Entity Input</v>
      </c>
    </row>
    <row r="9" spans="2:111">
      <c r="B9" s="126" t="s">
        <v>528</v>
      </c>
      <c r="C9" s="270" t="str">
        <f>+C5</f>
        <v>Reductions</v>
      </c>
      <c r="D9" s="356" t="e">
        <f ca="1">[2]!HsSetValue(E9,"FCC","Scenario#"&amp;Q9&amp;";Years#"&amp;J9&amp;";Period#"&amp;I9&amp;";View#"&amp;R9&amp;";Entity#"&amp;H9&amp;";Data Source#"&amp;K9&amp;";Account#"&amp;F9&amp;";Intercompany#"&amp;L9&amp;";Movement#"&amp;P9&amp;";Consolidation#"&amp;T9&amp;";Custom1#"&amp;M9&amp;";Custom2#"&amp;N9&amp;";Custom3#"&amp;O9&amp;";Custom4#"&amp;S9&amp;"")</f>
        <v>#NAME?</v>
      </c>
      <c r="E9" s="268">
        <f>+'Long Term Liabilities'!$I$20</f>
        <v>0</v>
      </c>
      <c r="F9" s="269">
        <v>2304000</v>
      </c>
      <c r="G9" s="330" t="s">
        <v>528</v>
      </c>
      <c r="H9" s="46" t="e">
        <f t="shared" si="2"/>
        <v>#N/A</v>
      </c>
      <c r="I9" s="46" t="str">
        <f t="shared" si="0"/>
        <v>June</v>
      </c>
      <c r="J9" s="46" t="str">
        <f t="shared" si="0"/>
        <v>FY21</v>
      </c>
      <c r="K9" s="46" t="str">
        <f t="shared" si="0"/>
        <v>FCCS_Other Data</v>
      </c>
      <c r="L9" s="46" t="str">
        <f t="shared" si="0"/>
        <v>FCCS_No Intercompany</v>
      </c>
      <c r="M9" s="46" t="str">
        <f t="shared" si="0"/>
        <v>No Custom1</v>
      </c>
      <c r="N9" s="46" t="str">
        <f t="shared" si="0"/>
        <v>No Custom2</v>
      </c>
      <c r="O9" s="46" t="str">
        <f t="shared" si="0"/>
        <v>No Custom3</v>
      </c>
      <c r="P9" s="116" t="s">
        <v>711</v>
      </c>
      <c r="Q9" s="46" t="str">
        <f t="shared" si="1"/>
        <v>Actual</v>
      </c>
      <c r="R9" s="46" t="str">
        <f t="shared" si="1"/>
        <v>FCCS_YTD_Input</v>
      </c>
      <c r="S9" s="46" t="str">
        <f t="shared" si="1"/>
        <v>No Custom4</v>
      </c>
      <c r="T9" s="46" t="str">
        <f t="shared" si="1"/>
        <v>FCCS_Entity Input</v>
      </c>
    </row>
    <row r="10" spans="2:111">
      <c r="B10" s="124" t="s">
        <v>529</v>
      </c>
      <c r="C10" s="267" t="s">
        <v>237</v>
      </c>
      <c r="D10" s="356" t="e">
        <f ca="1">[2]!HsSetValue(E10,"FCC","Scenario#"&amp;Q10&amp;";Years#"&amp;J10&amp;";Period#"&amp;I10&amp;";View#"&amp;R10&amp;";Entity#"&amp;H10&amp;";Data Source#"&amp;K10&amp;";Account#"&amp;F10&amp;";Intercompany#"&amp;L10&amp;";Movement#"&amp;P10&amp;";Consolidation#"&amp;T10&amp;";Custom1#"&amp;M10&amp;";Custom2#"&amp;N10&amp;";Custom3#"&amp;O10&amp;";Custom4#"&amp;S10&amp;"")</f>
        <v>#NAME?</v>
      </c>
      <c r="E10" s="268" t="e">
        <f>+'Long Term Liabilities'!$F$23</f>
        <v>#N/A</v>
      </c>
      <c r="F10" s="269">
        <v>2312000</v>
      </c>
      <c r="G10" s="47" t="s">
        <v>529</v>
      </c>
      <c r="H10" s="46" t="e">
        <f t="shared" si="2"/>
        <v>#N/A</v>
      </c>
      <c r="I10" s="46" t="str">
        <f t="shared" si="0"/>
        <v>June</v>
      </c>
      <c r="J10" s="46" t="str">
        <f t="shared" si="0"/>
        <v>FY21</v>
      </c>
      <c r="K10" s="46" t="str">
        <f t="shared" si="0"/>
        <v>FCCS_Other Data</v>
      </c>
      <c r="L10" s="46" t="str">
        <f t="shared" si="0"/>
        <v>FCCS_No Intercompany</v>
      </c>
      <c r="M10" s="46" t="str">
        <f t="shared" si="0"/>
        <v>No Custom1</v>
      </c>
      <c r="N10" s="46" t="str">
        <f t="shared" si="0"/>
        <v>No Custom2</v>
      </c>
      <c r="O10" s="46" t="str">
        <f t="shared" si="0"/>
        <v>No Custom3</v>
      </c>
      <c r="P10" s="116" t="s">
        <v>709</v>
      </c>
      <c r="Q10" s="46" t="str">
        <f t="shared" si="1"/>
        <v>Actual</v>
      </c>
      <c r="R10" s="46" t="str">
        <f t="shared" si="1"/>
        <v>FCCS_YTD_Input</v>
      </c>
      <c r="S10" s="46" t="str">
        <f t="shared" si="1"/>
        <v>No Custom4</v>
      </c>
      <c r="T10" s="46" t="str">
        <f t="shared" si="1"/>
        <v>FCCS_Entity Input</v>
      </c>
    </row>
    <row r="11" spans="2:111">
      <c r="B11" s="124" t="s">
        <v>529</v>
      </c>
      <c r="C11" s="270" t="str">
        <f>+C7</f>
        <v>Adjustments</v>
      </c>
      <c r="D11" s="356" t="e">
        <f ca="1">[2]!HsSetValue(E11,"FCC","Scenario#"&amp;Q11&amp;";Years#"&amp;J11&amp;";Period#"&amp;I11&amp;";View#"&amp;R11&amp;";Entity#"&amp;H11&amp;";Data Source#"&amp;K11&amp;";Account#"&amp;F11&amp;";Intercompany#"&amp;L11&amp;";Movement#"&amp;P11&amp;";Consolidation#"&amp;T11&amp;";Custom1#"&amp;M11&amp;";Custom2#"&amp;N11&amp;";Custom3#"&amp;O11&amp;";Custom4#"&amp;S11&amp;"")</f>
        <v>#NAME?</v>
      </c>
      <c r="E11" s="268">
        <f>+'Long Term Liabilities'!$G$23</f>
        <v>0</v>
      </c>
      <c r="F11" s="269">
        <v>2312000</v>
      </c>
      <c r="G11" s="47" t="s">
        <v>529</v>
      </c>
      <c r="H11" s="46" t="e">
        <f t="shared" si="2"/>
        <v>#N/A</v>
      </c>
      <c r="I11" s="46" t="str">
        <f t="shared" si="0"/>
        <v>June</v>
      </c>
      <c r="J11" s="46" t="str">
        <f t="shared" si="0"/>
        <v>FY21</v>
      </c>
      <c r="K11" s="46" t="str">
        <f t="shared" si="0"/>
        <v>FCCS_Other Data</v>
      </c>
      <c r="L11" s="46" t="str">
        <f t="shared" si="0"/>
        <v>FCCS_No Intercompany</v>
      </c>
      <c r="M11" s="46" t="str">
        <f t="shared" si="0"/>
        <v>No Custom1</v>
      </c>
      <c r="N11" s="46" t="str">
        <f t="shared" si="0"/>
        <v>No Custom2</v>
      </c>
      <c r="O11" s="46" t="str">
        <f t="shared" si="0"/>
        <v>No Custom3</v>
      </c>
      <c r="P11" s="116" t="s">
        <v>712</v>
      </c>
      <c r="Q11" s="46" t="str">
        <f t="shared" si="1"/>
        <v>Actual</v>
      </c>
      <c r="R11" s="46" t="str">
        <f t="shared" si="1"/>
        <v>FCCS_YTD_Input</v>
      </c>
      <c r="S11" s="46" t="str">
        <f t="shared" si="1"/>
        <v>No Custom4</v>
      </c>
      <c r="T11" s="46" t="str">
        <f t="shared" si="1"/>
        <v>FCCS_Entity Input</v>
      </c>
    </row>
    <row r="12" spans="2:111">
      <c r="B12" s="126" t="s">
        <v>529</v>
      </c>
      <c r="C12" s="270" t="str">
        <f>+C8</f>
        <v>Additions</v>
      </c>
      <c r="D12" s="356" t="e">
        <f ca="1">[2]!HsSetValue(E12,"FCC","Scenario#"&amp;Q12&amp;";Years#"&amp;J12&amp;";Period#"&amp;I12&amp;";View#"&amp;R12&amp;";Entity#"&amp;H12&amp;";Data Source#"&amp;K12&amp;";Account#"&amp;F12&amp;";Intercompany#"&amp;L12&amp;";Movement#"&amp;P12&amp;";Consolidation#"&amp;T12&amp;";Custom1#"&amp;M12&amp;";Custom2#"&amp;N12&amp;";Custom3#"&amp;O12&amp;";Custom4#"&amp;S12&amp;"")</f>
        <v>#NAME?</v>
      </c>
      <c r="E12" s="268">
        <f>+'Long Term Liabilities'!$H$23</f>
        <v>0</v>
      </c>
      <c r="F12" s="269">
        <v>2312000</v>
      </c>
      <c r="G12" s="330" t="s">
        <v>529</v>
      </c>
      <c r="H12" s="46" t="e">
        <f t="shared" si="2"/>
        <v>#N/A</v>
      </c>
      <c r="I12" s="46" t="str">
        <f t="shared" si="0"/>
        <v>June</v>
      </c>
      <c r="J12" s="46" t="str">
        <f t="shared" si="0"/>
        <v>FY21</v>
      </c>
      <c r="K12" s="46" t="str">
        <f t="shared" si="0"/>
        <v>FCCS_Other Data</v>
      </c>
      <c r="L12" s="46" t="str">
        <f t="shared" si="0"/>
        <v>FCCS_No Intercompany</v>
      </c>
      <c r="M12" s="46" t="str">
        <f t="shared" si="0"/>
        <v>No Custom1</v>
      </c>
      <c r="N12" s="46" t="str">
        <f t="shared" si="0"/>
        <v>No Custom2</v>
      </c>
      <c r="O12" s="46" t="str">
        <f t="shared" si="0"/>
        <v>No Custom3</v>
      </c>
      <c r="P12" s="116" t="s">
        <v>710</v>
      </c>
      <c r="Q12" s="46" t="str">
        <f t="shared" si="1"/>
        <v>Actual</v>
      </c>
      <c r="R12" s="46" t="str">
        <f t="shared" si="1"/>
        <v>FCCS_YTD_Input</v>
      </c>
      <c r="S12" s="46" t="str">
        <f t="shared" si="1"/>
        <v>No Custom4</v>
      </c>
      <c r="T12" s="46" t="str">
        <f t="shared" si="1"/>
        <v>FCCS_Entity Input</v>
      </c>
    </row>
    <row r="13" spans="2:111">
      <c r="B13" s="126" t="s">
        <v>529</v>
      </c>
      <c r="C13" s="270" t="str">
        <f>+C9</f>
        <v>Reductions</v>
      </c>
      <c r="D13" s="356" t="e">
        <f ca="1">[2]!HsSetValue(E13,"FCC","Scenario#"&amp;Q13&amp;";Years#"&amp;J13&amp;";Period#"&amp;I13&amp;";View#"&amp;R13&amp;";Entity#"&amp;H13&amp;";Data Source#"&amp;K13&amp;";Account#"&amp;F13&amp;";Intercompany#"&amp;L13&amp;";Movement#"&amp;P13&amp;";Consolidation#"&amp;T13&amp;";Custom1#"&amp;M13&amp;";Custom2#"&amp;N13&amp;";Custom3#"&amp;O13&amp;";Custom4#"&amp;S13&amp;"")</f>
        <v>#NAME?</v>
      </c>
      <c r="E13" s="268">
        <f>+'Long Term Liabilities'!$I$23</f>
        <v>0</v>
      </c>
      <c r="F13" s="269">
        <f>+F12</f>
        <v>2312000</v>
      </c>
      <c r="G13" s="330" t="s">
        <v>529</v>
      </c>
      <c r="H13" s="46" t="e">
        <f t="shared" si="2"/>
        <v>#N/A</v>
      </c>
      <c r="I13" s="46" t="str">
        <f t="shared" si="0"/>
        <v>June</v>
      </c>
      <c r="J13" s="46" t="str">
        <f t="shared" si="0"/>
        <v>FY21</v>
      </c>
      <c r="K13" s="46" t="str">
        <f t="shared" si="0"/>
        <v>FCCS_Other Data</v>
      </c>
      <c r="L13" s="46" t="str">
        <f t="shared" si="0"/>
        <v>FCCS_No Intercompany</v>
      </c>
      <c r="M13" s="46" t="str">
        <f t="shared" si="0"/>
        <v>No Custom1</v>
      </c>
      <c r="N13" s="46" t="str">
        <f t="shared" si="0"/>
        <v>No Custom2</v>
      </c>
      <c r="O13" s="46" t="str">
        <f t="shared" si="0"/>
        <v>No Custom3</v>
      </c>
      <c r="P13" s="116" t="s">
        <v>711</v>
      </c>
      <c r="Q13" s="46" t="str">
        <f t="shared" si="1"/>
        <v>Actual</v>
      </c>
      <c r="R13" s="46" t="str">
        <f t="shared" si="1"/>
        <v>FCCS_YTD_Input</v>
      </c>
      <c r="S13" s="46" t="str">
        <f t="shared" si="1"/>
        <v>No Custom4</v>
      </c>
      <c r="T13" s="46" t="str">
        <f t="shared" si="1"/>
        <v>FCCS_Entity Input</v>
      </c>
    </row>
    <row r="14" spans="2:111">
      <c r="B14" s="124" t="s">
        <v>480</v>
      </c>
      <c r="C14" s="118" t="s">
        <v>237</v>
      </c>
      <c r="D14" s="355" t="e">
        <f ca="1">[2]!HsSetValue(E14,"FCC","Scenario#"&amp;Q14&amp;";Years#"&amp;J14&amp;";Period#"&amp;I14&amp;";View#"&amp;R14&amp;";Entity#"&amp;H14&amp;";Data Source#"&amp;K14&amp;";Account#"&amp;F14&amp;";Intercompany#"&amp;L14&amp;";Movement#"&amp;P14&amp;";Consolidation#"&amp;T14&amp;";Custom1#"&amp;M14&amp;";Custom2#"&amp;N14&amp;";Custom3#"&amp;O14&amp;";Custom4#"&amp;S14&amp;"")</f>
        <v>#NAME?</v>
      </c>
      <c r="E14" s="125" t="e">
        <f>+'Long Term Liabilities'!$F$29</f>
        <v>#N/A</v>
      </c>
      <c r="F14" s="120">
        <v>2303000</v>
      </c>
      <c r="G14" s="47" t="s">
        <v>480</v>
      </c>
      <c r="H14" s="46" t="e">
        <f t="shared" si="2"/>
        <v>#N/A</v>
      </c>
      <c r="I14" s="46" t="str">
        <f t="shared" si="0"/>
        <v>June</v>
      </c>
      <c r="J14" s="46" t="str">
        <f t="shared" si="0"/>
        <v>FY21</v>
      </c>
      <c r="K14" s="46" t="str">
        <f t="shared" si="0"/>
        <v>FCCS_Other Data</v>
      </c>
      <c r="L14" s="46" t="str">
        <f t="shared" si="0"/>
        <v>FCCS_No Intercompany</v>
      </c>
      <c r="M14" s="46" t="str">
        <f t="shared" si="0"/>
        <v>No Custom1</v>
      </c>
      <c r="N14" s="46" t="str">
        <f t="shared" si="0"/>
        <v>No Custom2</v>
      </c>
      <c r="O14" s="46" t="str">
        <f t="shared" si="0"/>
        <v>No Custom3</v>
      </c>
      <c r="P14" s="116" t="s">
        <v>709</v>
      </c>
      <c r="Q14" s="46" t="str">
        <f t="shared" si="1"/>
        <v>Actual</v>
      </c>
      <c r="R14" s="46" t="str">
        <f t="shared" si="1"/>
        <v>FCCS_YTD_Input</v>
      </c>
      <c r="S14" s="46" t="str">
        <f t="shared" si="1"/>
        <v>No Custom4</v>
      </c>
      <c r="T14" s="46" t="str">
        <f t="shared" si="1"/>
        <v>FCCS_Entity Input</v>
      </c>
    </row>
    <row r="15" spans="2:111">
      <c r="B15" s="124" t="str">
        <f>+B14</f>
        <v>NCL Grtr 1 Yr - Notes/Loans Payable</v>
      </c>
      <c r="C15" s="124" t="str">
        <f>+C11</f>
        <v>Adjustments</v>
      </c>
      <c r="D15" s="355" t="e">
        <f ca="1">[2]!HsSetValue(E15,"FCC","Scenario#"&amp;Q15&amp;";Years#"&amp;J15&amp;";Period#"&amp;I15&amp;";View#"&amp;R15&amp;";Entity#"&amp;H15&amp;";Data Source#"&amp;K15&amp;";Account#"&amp;F15&amp;";Intercompany#"&amp;L15&amp;";Movement#"&amp;P15&amp;";Consolidation#"&amp;T15&amp;";Custom1#"&amp;M15&amp;";Custom2#"&amp;N15&amp;";Custom3#"&amp;O15&amp;";Custom4#"&amp;S15&amp;"")</f>
        <v>#NAME?</v>
      </c>
      <c r="E15" s="125">
        <f>+'Long Term Liabilities'!$G$29</f>
        <v>0</v>
      </c>
      <c r="F15" s="120">
        <f t="shared" ref="F15:G17" si="3">+F14</f>
        <v>2303000</v>
      </c>
      <c r="G15" s="47" t="str">
        <f t="shared" si="3"/>
        <v>NCL Grtr 1 Yr - Notes/Loans Payable</v>
      </c>
      <c r="H15" s="46" t="e">
        <f t="shared" si="2"/>
        <v>#N/A</v>
      </c>
      <c r="I15" s="46" t="str">
        <f t="shared" si="0"/>
        <v>June</v>
      </c>
      <c r="J15" s="46" t="str">
        <f t="shared" si="0"/>
        <v>FY21</v>
      </c>
      <c r="K15" s="46" t="str">
        <f t="shared" si="0"/>
        <v>FCCS_Other Data</v>
      </c>
      <c r="L15" s="46" t="str">
        <f t="shared" si="0"/>
        <v>FCCS_No Intercompany</v>
      </c>
      <c r="M15" s="46" t="str">
        <f t="shared" si="0"/>
        <v>No Custom1</v>
      </c>
      <c r="N15" s="46" t="str">
        <f t="shared" si="0"/>
        <v>No Custom2</v>
      </c>
      <c r="O15" s="46" t="str">
        <f t="shared" si="0"/>
        <v>No Custom3</v>
      </c>
      <c r="P15" s="116" t="s">
        <v>712</v>
      </c>
      <c r="Q15" s="46" t="str">
        <f t="shared" si="1"/>
        <v>Actual</v>
      </c>
      <c r="R15" s="46" t="str">
        <f t="shared" si="1"/>
        <v>FCCS_YTD_Input</v>
      </c>
      <c r="S15" s="46" t="str">
        <f t="shared" si="1"/>
        <v>No Custom4</v>
      </c>
      <c r="T15" s="46" t="str">
        <f t="shared" si="1"/>
        <v>FCCS_Entity Input</v>
      </c>
    </row>
    <row r="16" spans="2:111">
      <c r="B16" s="126" t="str">
        <f>+B15</f>
        <v>NCL Grtr 1 Yr - Notes/Loans Payable</v>
      </c>
      <c r="C16" s="124" t="str">
        <f>+C12</f>
        <v>Additions</v>
      </c>
      <c r="D16" s="355" t="e">
        <f ca="1">[2]!HsSetValue(E16,"FCC","Scenario#"&amp;Q16&amp;";Years#"&amp;J16&amp;";Period#"&amp;I16&amp;";View#"&amp;R16&amp;";Entity#"&amp;H16&amp;";Data Source#"&amp;K16&amp;";Account#"&amp;F16&amp;";Intercompany#"&amp;L16&amp;";Movement#"&amp;P16&amp;";Consolidation#"&amp;T16&amp;";Custom1#"&amp;M16&amp;";Custom2#"&amp;N16&amp;";Custom3#"&amp;O16&amp;";Custom4#"&amp;S16&amp;"")</f>
        <v>#NAME?</v>
      </c>
      <c r="E16" s="125">
        <f>'Long Term Liabilities'!$H$29</f>
        <v>0</v>
      </c>
      <c r="F16" s="120">
        <f t="shared" si="3"/>
        <v>2303000</v>
      </c>
      <c r="G16" s="330" t="str">
        <f t="shared" si="3"/>
        <v>NCL Grtr 1 Yr - Notes/Loans Payable</v>
      </c>
      <c r="H16" s="46" t="e">
        <f t="shared" si="2"/>
        <v>#N/A</v>
      </c>
      <c r="I16" s="46" t="str">
        <f t="shared" si="0"/>
        <v>June</v>
      </c>
      <c r="J16" s="46" t="str">
        <f t="shared" si="0"/>
        <v>FY21</v>
      </c>
      <c r="K16" s="46" t="str">
        <f t="shared" si="0"/>
        <v>FCCS_Other Data</v>
      </c>
      <c r="L16" s="46" t="str">
        <f t="shared" si="0"/>
        <v>FCCS_No Intercompany</v>
      </c>
      <c r="M16" s="46" t="str">
        <f t="shared" si="0"/>
        <v>No Custom1</v>
      </c>
      <c r="N16" s="46" t="str">
        <f t="shared" si="0"/>
        <v>No Custom2</v>
      </c>
      <c r="O16" s="46" t="str">
        <f t="shared" si="0"/>
        <v>No Custom3</v>
      </c>
      <c r="P16" s="116" t="s">
        <v>710</v>
      </c>
      <c r="Q16" s="46" t="str">
        <f t="shared" si="1"/>
        <v>Actual</v>
      </c>
      <c r="R16" s="46" t="str">
        <f t="shared" si="1"/>
        <v>FCCS_YTD_Input</v>
      </c>
      <c r="S16" s="46" t="str">
        <f t="shared" si="1"/>
        <v>No Custom4</v>
      </c>
      <c r="T16" s="46" t="str">
        <f t="shared" si="1"/>
        <v>FCCS_Entity Input</v>
      </c>
    </row>
    <row r="17" spans="2:20">
      <c r="B17" s="126" t="str">
        <f>+B16</f>
        <v>NCL Grtr 1 Yr - Notes/Loans Payable</v>
      </c>
      <c r="C17" s="124" t="str">
        <f>+C13</f>
        <v>Reductions</v>
      </c>
      <c r="D17" s="355" t="e">
        <f ca="1">[2]!HsSetValue(E17,"FCC","Scenario#"&amp;Q17&amp;";Years#"&amp;J17&amp;";Period#"&amp;I17&amp;";View#"&amp;R17&amp;";Entity#"&amp;H17&amp;";Data Source#"&amp;K17&amp;";Account#"&amp;F17&amp;";Intercompany#"&amp;L17&amp;";Movement#"&amp;P17&amp;";Consolidation#"&amp;T17&amp;";Custom1#"&amp;M17&amp;";Custom2#"&amp;N17&amp;";Custom3#"&amp;O17&amp;";Custom4#"&amp;S17&amp;"")</f>
        <v>#NAME?</v>
      </c>
      <c r="E17" s="125">
        <f>'Long Term Liabilities'!$I$29</f>
        <v>0</v>
      </c>
      <c r="F17" s="120">
        <f t="shared" si="3"/>
        <v>2303000</v>
      </c>
      <c r="G17" s="330" t="str">
        <f t="shared" si="3"/>
        <v>NCL Grtr 1 Yr - Notes/Loans Payable</v>
      </c>
      <c r="H17" s="46" t="e">
        <f t="shared" si="2"/>
        <v>#N/A</v>
      </c>
      <c r="I17" s="46" t="str">
        <f t="shared" si="0"/>
        <v>June</v>
      </c>
      <c r="J17" s="46" t="str">
        <f t="shared" si="0"/>
        <v>FY21</v>
      </c>
      <c r="K17" s="46" t="str">
        <f t="shared" si="0"/>
        <v>FCCS_Other Data</v>
      </c>
      <c r="L17" s="46" t="str">
        <f t="shared" si="0"/>
        <v>FCCS_No Intercompany</v>
      </c>
      <c r="M17" s="46" t="str">
        <f t="shared" si="0"/>
        <v>No Custom1</v>
      </c>
      <c r="N17" s="46" t="str">
        <f t="shared" si="0"/>
        <v>No Custom2</v>
      </c>
      <c r="O17" s="46" t="str">
        <f t="shared" si="0"/>
        <v>No Custom3</v>
      </c>
      <c r="P17" s="116" t="s">
        <v>711</v>
      </c>
      <c r="Q17" s="46" t="str">
        <f t="shared" si="1"/>
        <v>Actual</v>
      </c>
      <c r="R17" s="46" t="str">
        <f t="shared" si="1"/>
        <v>FCCS_YTD_Input</v>
      </c>
      <c r="S17" s="46" t="str">
        <f t="shared" si="1"/>
        <v>No Custom4</v>
      </c>
      <c r="T17" s="46" t="str">
        <f t="shared" si="1"/>
        <v>FCCS_Entity Input</v>
      </c>
    </row>
    <row r="18" spans="2:20">
      <c r="B18" s="124" t="s">
        <v>406</v>
      </c>
      <c r="C18" s="118" t="s">
        <v>237</v>
      </c>
      <c r="D18" s="355" t="e">
        <f ca="1">[2]!HsSetValue(E18,"FCC","Scenario#"&amp;Q18&amp;";Years#"&amp;J18&amp;";Period#"&amp;I18&amp;";View#"&amp;R18&amp;";Entity#"&amp;H18&amp;";Data Source#"&amp;K18&amp;";Account#"&amp;F18&amp;";Intercompany#"&amp;L18&amp;";Movement#"&amp;P18&amp;";Consolidation#"&amp;T18&amp;";Custom1#"&amp;M18&amp;";Custom2#"&amp;N18&amp;";Custom3#"&amp;O18&amp;";Custom4#"&amp;S18&amp;"")</f>
        <v>#NAME?</v>
      </c>
      <c r="E18" s="125" t="e">
        <f>+'Long Term Liabilities'!$F$26</f>
        <v>#N/A</v>
      </c>
      <c r="F18" s="120">
        <v>2305000</v>
      </c>
      <c r="G18" s="47" t="s">
        <v>406</v>
      </c>
      <c r="H18" s="46" t="e">
        <f t="shared" si="2"/>
        <v>#N/A</v>
      </c>
      <c r="I18" s="46" t="str">
        <f t="shared" si="0"/>
        <v>June</v>
      </c>
      <c r="J18" s="46" t="str">
        <f t="shared" si="0"/>
        <v>FY21</v>
      </c>
      <c r="K18" s="46" t="str">
        <f t="shared" si="0"/>
        <v>FCCS_Other Data</v>
      </c>
      <c r="L18" s="46" t="str">
        <f t="shared" si="0"/>
        <v>FCCS_No Intercompany</v>
      </c>
      <c r="M18" s="46" t="str">
        <f t="shared" si="0"/>
        <v>No Custom1</v>
      </c>
      <c r="N18" s="46" t="str">
        <f t="shared" si="0"/>
        <v>No Custom2</v>
      </c>
      <c r="O18" s="46" t="str">
        <f t="shared" si="0"/>
        <v>No Custom3</v>
      </c>
      <c r="P18" s="116" t="s">
        <v>709</v>
      </c>
      <c r="Q18" s="46" t="str">
        <f t="shared" si="1"/>
        <v>Actual</v>
      </c>
      <c r="R18" s="46" t="str">
        <f t="shared" si="1"/>
        <v>FCCS_YTD_Input</v>
      </c>
      <c r="S18" s="46" t="str">
        <f t="shared" si="1"/>
        <v>No Custom4</v>
      </c>
      <c r="T18" s="46" t="str">
        <f t="shared" si="1"/>
        <v>FCCS_Entity Input</v>
      </c>
    </row>
    <row r="19" spans="2:20">
      <c r="B19" s="124" t="s">
        <v>406</v>
      </c>
      <c r="C19" s="124" t="str">
        <f>+C15</f>
        <v>Adjustments</v>
      </c>
      <c r="D19" s="355" t="e">
        <f ca="1">[2]!HsSetValue(E19,"FCC","Scenario#"&amp;Q19&amp;";Years#"&amp;J19&amp;";Period#"&amp;I19&amp;";View#"&amp;R19&amp;";Entity#"&amp;H19&amp;";Data Source#"&amp;K19&amp;";Account#"&amp;F19&amp;";Intercompany#"&amp;L19&amp;";Movement#"&amp;P19&amp;";Consolidation#"&amp;T19&amp;";Custom1#"&amp;M19&amp;";Custom2#"&amp;N19&amp;";Custom3#"&amp;O19&amp;";Custom4#"&amp;S19&amp;"")</f>
        <v>#NAME?</v>
      </c>
      <c r="E19" s="125">
        <f>+'Long Term Liabilities'!$G$26</f>
        <v>0</v>
      </c>
      <c r="F19" s="120">
        <v>2305000</v>
      </c>
      <c r="G19" s="47" t="s">
        <v>406</v>
      </c>
      <c r="H19" s="46" t="e">
        <f t="shared" si="2"/>
        <v>#N/A</v>
      </c>
      <c r="I19" s="46" t="str">
        <f t="shared" si="2"/>
        <v>June</v>
      </c>
      <c r="J19" s="46" t="str">
        <f t="shared" si="2"/>
        <v>FY21</v>
      </c>
      <c r="K19" s="46" t="str">
        <f t="shared" si="2"/>
        <v>FCCS_Other Data</v>
      </c>
      <c r="L19" s="46" t="str">
        <f t="shared" si="2"/>
        <v>FCCS_No Intercompany</v>
      </c>
      <c r="M19" s="46" t="str">
        <f t="shared" si="2"/>
        <v>No Custom1</v>
      </c>
      <c r="N19" s="46" t="str">
        <f t="shared" si="2"/>
        <v>No Custom2</v>
      </c>
      <c r="O19" s="46" t="str">
        <f t="shared" si="2"/>
        <v>No Custom3</v>
      </c>
      <c r="P19" s="116" t="s">
        <v>712</v>
      </c>
      <c r="Q19" s="46" t="str">
        <f t="shared" ref="Q19:T37" si="4">+Q$2</f>
        <v>Actual</v>
      </c>
      <c r="R19" s="46" t="str">
        <f t="shared" si="4"/>
        <v>FCCS_YTD_Input</v>
      </c>
      <c r="S19" s="46" t="str">
        <f t="shared" si="4"/>
        <v>No Custom4</v>
      </c>
      <c r="T19" s="46" t="str">
        <f t="shared" si="4"/>
        <v>FCCS_Entity Input</v>
      </c>
    </row>
    <row r="20" spans="2:20">
      <c r="B20" s="126" t="s">
        <v>406</v>
      </c>
      <c r="C20" s="124" t="str">
        <f>+C16</f>
        <v>Additions</v>
      </c>
      <c r="D20" s="355" t="e">
        <f ca="1">[2]!HsSetValue(E20,"FCC","Scenario#"&amp;Q20&amp;";Years#"&amp;J20&amp;";Period#"&amp;I20&amp;";View#"&amp;R20&amp;";Entity#"&amp;H20&amp;";Data Source#"&amp;K20&amp;";Account#"&amp;F20&amp;";Intercompany#"&amp;L20&amp;";Movement#"&amp;P20&amp;";Consolidation#"&amp;T20&amp;";Custom1#"&amp;M20&amp;";Custom2#"&amp;N20&amp;";Custom3#"&amp;O20&amp;";Custom4#"&amp;S20&amp;"")</f>
        <v>#NAME?</v>
      </c>
      <c r="E20" s="125">
        <f>+'Long Term Liabilities'!$H$26</f>
        <v>0</v>
      </c>
      <c r="F20" s="120">
        <f>+F19</f>
        <v>2305000</v>
      </c>
      <c r="G20" s="330" t="s">
        <v>406</v>
      </c>
      <c r="H20" s="46" t="e">
        <f t="shared" si="2"/>
        <v>#N/A</v>
      </c>
      <c r="I20" s="46" t="str">
        <f t="shared" si="2"/>
        <v>June</v>
      </c>
      <c r="J20" s="46" t="str">
        <f t="shared" si="2"/>
        <v>FY21</v>
      </c>
      <c r="K20" s="46" t="str">
        <f t="shared" si="2"/>
        <v>FCCS_Other Data</v>
      </c>
      <c r="L20" s="46" t="str">
        <f t="shared" si="2"/>
        <v>FCCS_No Intercompany</v>
      </c>
      <c r="M20" s="46" t="str">
        <f t="shared" si="2"/>
        <v>No Custom1</v>
      </c>
      <c r="N20" s="46" t="str">
        <f t="shared" si="2"/>
        <v>No Custom2</v>
      </c>
      <c r="O20" s="46" t="str">
        <f t="shared" si="2"/>
        <v>No Custom3</v>
      </c>
      <c r="P20" s="116" t="s">
        <v>710</v>
      </c>
      <c r="Q20" s="46" t="str">
        <f t="shared" si="4"/>
        <v>Actual</v>
      </c>
      <c r="R20" s="46" t="str">
        <f t="shared" si="4"/>
        <v>FCCS_YTD_Input</v>
      </c>
      <c r="S20" s="46" t="str">
        <f t="shared" si="4"/>
        <v>No Custom4</v>
      </c>
      <c r="T20" s="46" t="str">
        <f t="shared" si="4"/>
        <v>FCCS_Entity Input</v>
      </c>
    </row>
    <row r="21" spans="2:20">
      <c r="B21" s="126" t="s">
        <v>406</v>
      </c>
      <c r="C21" s="124" t="str">
        <f>+C17</f>
        <v>Reductions</v>
      </c>
      <c r="D21" s="355" t="e">
        <f ca="1">[2]!HsSetValue(E21,"FCC","Scenario#"&amp;Q21&amp;";Years#"&amp;J21&amp;";Period#"&amp;I21&amp;";View#"&amp;R21&amp;";Entity#"&amp;H21&amp;";Data Source#"&amp;K21&amp;";Account#"&amp;F21&amp;";Intercompany#"&amp;L21&amp;";Movement#"&amp;P21&amp;";Consolidation#"&amp;T21&amp;";Custom1#"&amp;M21&amp;";Custom2#"&amp;N21&amp;";Custom3#"&amp;O21&amp;";Custom4#"&amp;S21&amp;"")</f>
        <v>#NAME?</v>
      </c>
      <c r="E21" s="125">
        <f>+'Long Term Liabilities'!$I$26</f>
        <v>0</v>
      </c>
      <c r="F21" s="120">
        <f>+F20</f>
        <v>2305000</v>
      </c>
      <c r="G21" s="330" t="s">
        <v>406</v>
      </c>
      <c r="H21" s="46" t="e">
        <f t="shared" si="2"/>
        <v>#N/A</v>
      </c>
      <c r="I21" s="46" t="str">
        <f t="shared" si="2"/>
        <v>June</v>
      </c>
      <c r="J21" s="46" t="str">
        <f t="shared" si="2"/>
        <v>FY21</v>
      </c>
      <c r="K21" s="46" t="str">
        <f t="shared" si="2"/>
        <v>FCCS_Other Data</v>
      </c>
      <c r="L21" s="46" t="str">
        <f t="shared" si="2"/>
        <v>FCCS_No Intercompany</v>
      </c>
      <c r="M21" s="46" t="str">
        <f t="shared" si="2"/>
        <v>No Custom1</v>
      </c>
      <c r="N21" s="46" t="str">
        <f t="shared" si="2"/>
        <v>No Custom2</v>
      </c>
      <c r="O21" s="46" t="str">
        <f t="shared" si="2"/>
        <v>No Custom3</v>
      </c>
      <c r="P21" s="116" t="s">
        <v>711</v>
      </c>
      <c r="Q21" s="46" t="str">
        <f t="shared" si="4"/>
        <v>Actual</v>
      </c>
      <c r="R21" s="46" t="str">
        <f t="shared" si="4"/>
        <v>FCCS_YTD_Input</v>
      </c>
      <c r="S21" s="46" t="str">
        <f t="shared" si="4"/>
        <v>No Custom4</v>
      </c>
      <c r="T21" s="46" t="str">
        <f t="shared" si="4"/>
        <v>FCCS_Entity Input</v>
      </c>
    </row>
    <row r="22" spans="2:20">
      <c r="B22" s="124" t="s">
        <v>407</v>
      </c>
      <c r="C22" s="118" t="s">
        <v>237</v>
      </c>
      <c r="D22" s="355" t="e">
        <f ca="1">[2]!HsSetValue(E22,"FCC","Scenario#"&amp;Q22&amp;";Years#"&amp;J22&amp;";Period#"&amp;I22&amp;";View#"&amp;R22&amp;";Entity#"&amp;H22&amp;";Data Source#"&amp;K22&amp;";Account#"&amp;F22&amp;";Intercompany#"&amp;L22&amp;";Movement#"&amp;P22&amp;";Consolidation#"&amp;T22&amp;";Custom1#"&amp;M22&amp;";Custom2#"&amp;N22&amp;";Custom3#"&amp;O22&amp;";Custom4#"&amp;S22&amp;"")</f>
        <v>#NAME?</v>
      </c>
      <c r="E22" s="125" t="e">
        <f>+'Long Term Liabilities'!$F$32</f>
        <v>#N/A</v>
      </c>
      <c r="F22" s="120">
        <v>2308000</v>
      </c>
      <c r="G22" s="47" t="s">
        <v>407</v>
      </c>
      <c r="H22" s="46" t="e">
        <f t="shared" si="2"/>
        <v>#N/A</v>
      </c>
      <c r="I22" s="46" t="str">
        <f t="shared" si="2"/>
        <v>June</v>
      </c>
      <c r="J22" s="46" t="str">
        <f t="shared" si="2"/>
        <v>FY21</v>
      </c>
      <c r="K22" s="46" t="str">
        <f t="shared" si="2"/>
        <v>FCCS_Other Data</v>
      </c>
      <c r="L22" s="46" t="str">
        <f t="shared" si="2"/>
        <v>FCCS_No Intercompany</v>
      </c>
      <c r="M22" s="46" t="str">
        <f t="shared" si="2"/>
        <v>No Custom1</v>
      </c>
      <c r="N22" s="46" t="str">
        <f t="shared" si="2"/>
        <v>No Custom2</v>
      </c>
      <c r="O22" s="46" t="str">
        <f t="shared" si="2"/>
        <v>No Custom3</v>
      </c>
      <c r="P22" s="116" t="s">
        <v>709</v>
      </c>
      <c r="Q22" s="46" t="str">
        <f t="shared" si="4"/>
        <v>Actual</v>
      </c>
      <c r="R22" s="46" t="str">
        <f t="shared" si="4"/>
        <v>FCCS_YTD_Input</v>
      </c>
      <c r="S22" s="46" t="str">
        <f t="shared" si="4"/>
        <v>No Custom4</v>
      </c>
      <c r="T22" s="46" t="str">
        <f t="shared" si="4"/>
        <v>FCCS_Entity Input</v>
      </c>
    </row>
    <row r="23" spans="2:20">
      <c r="B23" s="124" t="s">
        <v>407</v>
      </c>
      <c r="C23" s="124" t="str">
        <f>+C19</f>
        <v>Adjustments</v>
      </c>
      <c r="D23" s="355" t="e">
        <f ca="1">[2]!HsSetValue(E23,"FCC","Scenario#"&amp;Q23&amp;";Years#"&amp;J23&amp;";Period#"&amp;I23&amp;";View#"&amp;R23&amp;";Entity#"&amp;H23&amp;";Data Source#"&amp;K23&amp;";Account#"&amp;F23&amp;";Intercompany#"&amp;L23&amp;";Movement#"&amp;P23&amp;";Consolidation#"&amp;T23&amp;";Custom1#"&amp;M23&amp;";Custom2#"&amp;N23&amp;";Custom3#"&amp;O23&amp;";Custom4#"&amp;S23&amp;"")</f>
        <v>#NAME?</v>
      </c>
      <c r="E23" s="125">
        <f>+'Long Term Liabilities'!$G$32</f>
        <v>0</v>
      </c>
      <c r="F23" s="120">
        <v>2308000</v>
      </c>
      <c r="G23" s="47" t="s">
        <v>407</v>
      </c>
      <c r="H23" s="46" t="e">
        <f t="shared" si="2"/>
        <v>#N/A</v>
      </c>
      <c r="I23" s="46" t="str">
        <f t="shared" si="2"/>
        <v>June</v>
      </c>
      <c r="J23" s="46" t="str">
        <f t="shared" si="2"/>
        <v>FY21</v>
      </c>
      <c r="K23" s="46" t="str">
        <f t="shared" si="2"/>
        <v>FCCS_Other Data</v>
      </c>
      <c r="L23" s="46" t="str">
        <f t="shared" si="2"/>
        <v>FCCS_No Intercompany</v>
      </c>
      <c r="M23" s="46" t="str">
        <f t="shared" si="2"/>
        <v>No Custom1</v>
      </c>
      <c r="N23" s="46" t="str">
        <f t="shared" si="2"/>
        <v>No Custom2</v>
      </c>
      <c r="O23" s="46" t="str">
        <f t="shared" si="2"/>
        <v>No Custom3</v>
      </c>
      <c r="P23" s="116" t="s">
        <v>712</v>
      </c>
      <c r="Q23" s="46" t="str">
        <f t="shared" si="4"/>
        <v>Actual</v>
      </c>
      <c r="R23" s="46" t="str">
        <f t="shared" si="4"/>
        <v>FCCS_YTD_Input</v>
      </c>
      <c r="S23" s="46" t="str">
        <f t="shared" si="4"/>
        <v>No Custom4</v>
      </c>
      <c r="T23" s="46" t="str">
        <f t="shared" si="4"/>
        <v>FCCS_Entity Input</v>
      </c>
    </row>
    <row r="24" spans="2:20">
      <c r="B24" s="124" t="s">
        <v>407</v>
      </c>
      <c r="C24" s="124" t="str">
        <f>+C20</f>
        <v>Additions</v>
      </c>
      <c r="D24" s="355" t="e">
        <f ca="1">[2]!HsSetValue(E24,"FCC","Scenario#"&amp;Q24&amp;";Years#"&amp;J24&amp;";Period#"&amp;I24&amp;";View#"&amp;R24&amp;";Entity#"&amp;H24&amp;";Data Source#"&amp;K24&amp;";Account#"&amp;F24&amp;";Intercompany#"&amp;L24&amp;";Movement#"&amp;P24&amp;";Consolidation#"&amp;T24&amp;";Custom1#"&amp;M24&amp;";Custom2#"&amp;N24&amp;";Custom3#"&amp;O24&amp;";Custom4#"&amp;S24&amp;"")</f>
        <v>#NAME?</v>
      </c>
      <c r="E24" s="125">
        <f>+'Long Term Liabilities'!$H$32</f>
        <v>0</v>
      </c>
      <c r="F24" s="120">
        <f>+F23</f>
        <v>2308000</v>
      </c>
      <c r="G24" s="47" t="s">
        <v>407</v>
      </c>
      <c r="H24" s="46" t="e">
        <f t="shared" si="2"/>
        <v>#N/A</v>
      </c>
      <c r="I24" s="46" t="str">
        <f t="shared" si="2"/>
        <v>June</v>
      </c>
      <c r="J24" s="46" t="str">
        <f t="shared" si="2"/>
        <v>FY21</v>
      </c>
      <c r="K24" s="46" t="str">
        <f t="shared" si="2"/>
        <v>FCCS_Other Data</v>
      </c>
      <c r="L24" s="46" t="str">
        <f t="shared" si="2"/>
        <v>FCCS_No Intercompany</v>
      </c>
      <c r="M24" s="46" t="str">
        <f t="shared" si="2"/>
        <v>No Custom1</v>
      </c>
      <c r="N24" s="46" t="str">
        <f t="shared" si="2"/>
        <v>No Custom2</v>
      </c>
      <c r="O24" s="46" t="str">
        <f t="shared" si="2"/>
        <v>No Custom3</v>
      </c>
      <c r="P24" s="116" t="s">
        <v>710</v>
      </c>
      <c r="Q24" s="46" t="str">
        <f t="shared" si="4"/>
        <v>Actual</v>
      </c>
      <c r="R24" s="46" t="str">
        <f t="shared" si="4"/>
        <v>FCCS_YTD_Input</v>
      </c>
      <c r="S24" s="46" t="str">
        <f t="shared" si="4"/>
        <v>No Custom4</v>
      </c>
      <c r="T24" s="46" t="str">
        <f t="shared" si="4"/>
        <v>FCCS_Entity Input</v>
      </c>
    </row>
    <row r="25" spans="2:20">
      <c r="B25" s="124" t="s">
        <v>407</v>
      </c>
      <c r="C25" s="124" t="str">
        <f>+C21</f>
        <v>Reductions</v>
      </c>
      <c r="D25" s="355" t="e">
        <f ca="1">[2]!HsSetValue(E25,"FCC","Scenario#"&amp;Q25&amp;";Years#"&amp;J25&amp;";Period#"&amp;I25&amp;";View#"&amp;R25&amp;";Entity#"&amp;H25&amp;";Data Source#"&amp;K25&amp;";Account#"&amp;F25&amp;";Intercompany#"&amp;L25&amp;";Movement#"&amp;P25&amp;";Consolidation#"&amp;T25&amp;";Custom1#"&amp;M25&amp;";Custom2#"&amp;N25&amp;";Custom3#"&amp;O25&amp;";Custom4#"&amp;S25&amp;"")</f>
        <v>#NAME?</v>
      </c>
      <c r="E25" s="125">
        <f>+'Long Term Liabilities'!$I$32</f>
        <v>0</v>
      </c>
      <c r="F25" s="120">
        <f>+F24</f>
        <v>2308000</v>
      </c>
      <c r="G25" s="47" t="s">
        <v>407</v>
      </c>
      <c r="H25" s="46" t="e">
        <f t="shared" si="2"/>
        <v>#N/A</v>
      </c>
      <c r="I25" s="46" t="str">
        <f t="shared" si="2"/>
        <v>June</v>
      </c>
      <c r="J25" s="46" t="str">
        <f t="shared" si="2"/>
        <v>FY21</v>
      </c>
      <c r="K25" s="46" t="str">
        <f t="shared" si="2"/>
        <v>FCCS_Other Data</v>
      </c>
      <c r="L25" s="46" t="str">
        <f t="shared" si="2"/>
        <v>FCCS_No Intercompany</v>
      </c>
      <c r="M25" s="46" t="str">
        <f t="shared" si="2"/>
        <v>No Custom1</v>
      </c>
      <c r="N25" s="46" t="str">
        <f t="shared" si="2"/>
        <v>No Custom2</v>
      </c>
      <c r="O25" s="46" t="str">
        <f t="shared" si="2"/>
        <v>No Custom3</v>
      </c>
      <c r="P25" s="116" t="s">
        <v>711</v>
      </c>
      <c r="Q25" s="46" t="str">
        <f t="shared" si="4"/>
        <v>Actual</v>
      </c>
      <c r="R25" s="46" t="str">
        <f t="shared" si="4"/>
        <v>FCCS_YTD_Input</v>
      </c>
      <c r="S25" s="46" t="str">
        <f t="shared" si="4"/>
        <v>No Custom4</v>
      </c>
      <c r="T25" s="46" t="str">
        <f t="shared" si="4"/>
        <v>FCCS_Entity Input</v>
      </c>
    </row>
    <row r="26" spans="2:20">
      <c r="B26" s="124" t="s">
        <v>408</v>
      </c>
      <c r="C26" s="118" t="s">
        <v>237</v>
      </c>
      <c r="D26" s="355" t="e">
        <f ca="1">[2]!HsSetValue(E26,"FCC","Scenario#"&amp;Q26&amp;";Years#"&amp;J26&amp;";Period#"&amp;I26&amp;";View#"&amp;R26&amp;";Entity#"&amp;H26&amp;";Data Source#"&amp;K26&amp;";Account#"&amp;F26&amp;";Intercompany#"&amp;L26&amp;";Movement#"&amp;P26&amp;";Consolidation#"&amp;T26&amp;";Custom1#"&amp;M26&amp;";Custom2#"&amp;N26&amp;";Custom3#"&amp;O26&amp;";Custom4#"&amp;S26&amp;"")</f>
        <v>#NAME?</v>
      </c>
      <c r="E26" s="125" t="e">
        <f>+'Long Term Liabilities'!$F$35</f>
        <v>#N/A</v>
      </c>
      <c r="F26" s="120">
        <v>2310000</v>
      </c>
      <c r="G26" s="47" t="s">
        <v>408</v>
      </c>
      <c r="H26" s="46" t="e">
        <f t="shared" si="2"/>
        <v>#N/A</v>
      </c>
      <c r="I26" s="46" t="str">
        <f t="shared" si="2"/>
        <v>June</v>
      </c>
      <c r="J26" s="46" t="str">
        <f t="shared" si="2"/>
        <v>FY21</v>
      </c>
      <c r="K26" s="46" t="str">
        <f t="shared" si="2"/>
        <v>FCCS_Other Data</v>
      </c>
      <c r="L26" s="46" t="str">
        <f t="shared" si="2"/>
        <v>FCCS_No Intercompany</v>
      </c>
      <c r="M26" s="46" t="str">
        <f t="shared" si="2"/>
        <v>No Custom1</v>
      </c>
      <c r="N26" s="46" t="str">
        <f t="shared" si="2"/>
        <v>No Custom2</v>
      </c>
      <c r="O26" s="46" t="str">
        <f t="shared" si="2"/>
        <v>No Custom3</v>
      </c>
      <c r="P26" s="116" t="s">
        <v>709</v>
      </c>
      <c r="Q26" s="46" t="str">
        <f t="shared" si="4"/>
        <v>Actual</v>
      </c>
      <c r="R26" s="46" t="str">
        <f t="shared" si="4"/>
        <v>FCCS_YTD_Input</v>
      </c>
      <c r="S26" s="46" t="str">
        <f t="shared" si="4"/>
        <v>No Custom4</v>
      </c>
      <c r="T26" s="46" t="str">
        <f t="shared" si="4"/>
        <v>FCCS_Entity Input</v>
      </c>
    </row>
    <row r="27" spans="2:20">
      <c r="B27" s="124" t="s">
        <v>408</v>
      </c>
      <c r="C27" s="124" t="str">
        <f>+C23</f>
        <v>Adjustments</v>
      </c>
      <c r="D27" s="355" t="e">
        <f ca="1">[2]!HsSetValue(E27,"FCC","Scenario#"&amp;Q27&amp;";Years#"&amp;J27&amp;";Period#"&amp;I27&amp;";View#"&amp;R27&amp;";Entity#"&amp;H27&amp;";Data Source#"&amp;K27&amp;";Account#"&amp;F27&amp;";Intercompany#"&amp;L27&amp;";Movement#"&amp;P27&amp;";Consolidation#"&amp;T27&amp;";Custom1#"&amp;M27&amp;";Custom2#"&amp;N27&amp;";Custom3#"&amp;O27&amp;";Custom4#"&amp;S27&amp;"")</f>
        <v>#NAME?</v>
      </c>
      <c r="E27" s="125">
        <f>+'Long Term Liabilities'!$G$35</f>
        <v>0</v>
      </c>
      <c r="F27" s="120">
        <v>2310000</v>
      </c>
      <c r="G27" s="47" t="s">
        <v>408</v>
      </c>
      <c r="H27" s="46" t="e">
        <f t="shared" si="2"/>
        <v>#N/A</v>
      </c>
      <c r="I27" s="46" t="str">
        <f t="shared" si="2"/>
        <v>June</v>
      </c>
      <c r="J27" s="46" t="str">
        <f t="shared" si="2"/>
        <v>FY21</v>
      </c>
      <c r="K27" s="46" t="str">
        <f t="shared" si="2"/>
        <v>FCCS_Other Data</v>
      </c>
      <c r="L27" s="46" t="str">
        <f t="shared" si="2"/>
        <v>FCCS_No Intercompany</v>
      </c>
      <c r="M27" s="46" t="str">
        <f t="shared" si="2"/>
        <v>No Custom1</v>
      </c>
      <c r="N27" s="46" t="str">
        <f t="shared" si="2"/>
        <v>No Custom2</v>
      </c>
      <c r="O27" s="46" t="str">
        <f t="shared" si="2"/>
        <v>No Custom3</v>
      </c>
      <c r="P27" s="116" t="s">
        <v>712</v>
      </c>
      <c r="Q27" s="46" t="str">
        <f t="shared" si="4"/>
        <v>Actual</v>
      </c>
      <c r="R27" s="46" t="str">
        <f t="shared" si="4"/>
        <v>FCCS_YTD_Input</v>
      </c>
      <c r="S27" s="46" t="str">
        <f t="shared" si="4"/>
        <v>No Custom4</v>
      </c>
      <c r="T27" s="46" t="str">
        <f t="shared" si="4"/>
        <v>FCCS_Entity Input</v>
      </c>
    </row>
    <row r="28" spans="2:20">
      <c r="B28" s="124" t="s">
        <v>408</v>
      </c>
      <c r="C28" s="124" t="str">
        <f>+C24</f>
        <v>Additions</v>
      </c>
      <c r="D28" s="355" t="e">
        <f ca="1">[2]!HsSetValue(E28,"FCC","Scenario#"&amp;Q28&amp;";Years#"&amp;J28&amp;";Period#"&amp;I28&amp;";View#"&amp;R28&amp;";Entity#"&amp;H28&amp;";Data Source#"&amp;K28&amp;";Account#"&amp;F28&amp;";Intercompany#"&amp;L28&amp;";Movement#"&amp;P28&amp;";Consolidation#"&amp;T28&amp;";Custom1#"&amp;M28&amp;";Custom2#"&amp;N28&amp;";Custom3#"&amp;O28&amp;";Custom4#"&amp;S28&amp;"")</f>
        <v>#NAME?</v>
      </c>
      <c r="E28" s="125">
        <f>+'Long Term Liabilities'!$H$35</f>
        <v>0</v>
      </c>
      <c r="F28" s="120">
        <f>+F27</f>
        <v>2310000</v>
      </c>
      <c r="G28" s="47" t="s">
        <v>408</v>
      </c>
      <c r="H28" s="46" t="e">
        <f t="shared" si="2"/>
        <v>#N/A</v>
      </c>
      <c r="I28" s="46" t="str">
        <f t="shared" si="2"/>
        <v>June</v>
      </c>
      <c r="J28" s="46" t="str">
        <f t="shared" si="2"/>
        <v>FY21</v>
      </c>
      <c r="K28" s="46" t="str">
        <f t="shared" si="2"/>
        <v>FCCS_Other Data</v>
      </c>
      <c r="L28" s="46" t="str">
        <f t="shared" si="2"/>
        <v>FCCS_No Intercompany</v>
      </c>
      <c r="M28" s="46" t="str">
        <f t="shared" si="2"/>
        <v>No Custom1</v>
      </c>
      <c r="N28" s="46" t="str">
        <f t="shared" si="2"/>
        <v>No Custom2</v>
      </c>
      <c r="O28" s="46" t="str">
        <f t="shared" si="2"/>
        <v>No Custom3</v>
      </c>
      <c r="P28" s="116" t="s">
        <v>710</v>
      </c>
      <c r="Q28" s="46" t="str">
        <f t="shared" si="4"/>
        <v>Actual</v>
      </c>
      <c r="R28" s="46" t="str">
        <f t="shared" si="4"/>
        <v>FCCS_YTD_Input</v>
      </c>
      <c r="S28" s="46" t="str">
        <f t="shared" si="4"/>
        <v>No Custom4</v>
      </c>
      <c r="T28" s="46" t="str">
        <f t="shared" si="4"/>
        <v>FCCS_Entity Input</v>
      </c>
    </row>
    <row r="29" spans="2:20">
      <c r="B29" s="126" t="s">
        <v>408</v>
      </c>
      <c r="C29" s="124" t="str">
        <f>+C25</f>
        <v>Reductions</v>
      </c>
      <c r="D29" s="355" t="e">
        <f ca="1">[2]!HsSetValue(E29,"FCC","Scenario#"&amp;Q29&amp;";Years#"&amp;J29&amp;";Period#"&amp;I29&amp;";View#"&amp;R29&amp;";Entity#"&amp;H29&amp;";Data Source#"&amp;K29&amp;";Account#"&amp;F29&amp;";Intercompany#"&amp;L29&amp;";Movement#"&amp;P29&amp;";Consolidation#"&amp;T29&amp;";Custom1#"&amp;M29&amp;";Custom2#"&amp;N29&amp;";Custom3#"&amp;O29&amp;";Custom4#"&amp;S29&amp;"")</f>
        <v>#NAME?</v>
      </c>
      <c r="E29" s="125">
        <f>+'Long Term Liabilities'!$I$35</f>
        <v>0</v>
      </c>
      <c r="F29" s="120">
        <f>+F28</f>
        <v>2310000</v>
      </c>
      <c r="G29" s="330" t="s">
        <v>408</v>
      </c>
      <c r="H29" s="46" t="e">
        <f t="shared" si="2"/>
        <v>#N/A</v>
      </c>
      <c r="I29" s="46" t="str">
        <f t="shared" si="2"/>
        <v>June</v>
      </c>
      <c r="J29" s="46" t="str">
        <f t="shared" si="2"/>
        <v>FY21</v>
      </c>
      <c r="K29" s="46" t="str">
        <f t="shared" si="2"/>
        <v>FCCS_Other Data</v>
      </c>
      <c r="L29" s="46" t="str">
        <f t="shared" si="2"/>
        <v>FCCS_No Intercompany</v>
      </c>
      <c r="M29" s="46" t="str">
        <f t="shared" si="2"/>
        <v>No Custom1</v>
      </c>
      <c r="N29" s="46" t="str">
        <f t="shared" si="2"/>
        <v>No Custom2</v>
      </c>
      <c r="O29" s="46" t="str">
        <f t="shared" si="2"/>
        <v>No Custom3</v>
      </c>
      <c r="P29" s="116" t="s">
        <v>711</v>
      </c>
      <c r="Q29" s="46" t="str">
        <f t="shared" si="4"/>
        <v>Actual</v>
      </c>
      <c r="R29" s="46" t="str">
        <f t="shared" si="4"/>
        <v>FCCS_YTD_Input</v>
      </c>
      <c r="S29" s="46" t="str">
        <f t="shared" si="4"/>
        <v>No Custom4</v>
      </c>
      <c r="T29" s="46" t="str">
        <f t="shared" si="4"/>
        <v>FCCS_Entity Input</v>
      </c>
    </row>
    <row r="30" spans="2:20">
      <c r="B30" s="124" t="s">
        <v>409</v>
      </c>
      <c r="C30" s="118" t="s">
        <v>237</v>
      </c>
      <c r="D30" s="355" t="e">
        <f ca="1">[2]!HsSetValue(E30,"FCC","Scenario#"&amp;Q30&amp;";Years#"&amp;J30&amp;";Period#"&amp;I30&amp;";View#"&amp;R30&amp;";Entity#"&amp;H30&amp;";Data Source#"&amp;K30&amp;";Account#"&amp;F30&amp;";Intercompany#"&amp;L30&amp;";Movement#"&amp;P30&amp;";Consolidation#"&amp;T30&amp;";Custom1#"&amp;M30&amp;";Custom2#"&amp;N30&amp;";Custom3#"&amp;O30&amp;";Custom4#"&amp;S30&amp;"")</f>
        <v>#NAME?</v>
      </c>
      <c r="E30" s="125" t="e">
        <f>+'Long Term Liabilities'!$F$38</f>
        <v>#N/A</v>
      </c>
      <c r="F30" s="120">
        <v>2309000</v>
      </c>
      <c r="G30" s="47" t="s">
        <v>409</v>
      </c>
      <c r="H30" s="46" t="e">
        <f t="shared" si="2"/>
        <v>#N/A</v>
      </c>
      <c r="I30" s="46" t="str">
        <f t="shared" si="2"/>
        <v>June</v>
      </c>
      <c r="J30" s="46" t="str">
        <f t="shared" si="2"/>
        <v>FY21</v>
      </c>
      <c r="K30" s="46" t="str">
        <f t="shared" si="2"/>
        <v>FCCS_Other Data</v>
      </c>
      <c r="L30" s="46" t="str">
        <f t="shared" si="2"/>
        <v>FCCS_No Intercompany</v>
      </c>
      <c r="M30" s="46" t="str">
        <f t="shared" si="2"/>
        <v>No Custom1</v>
      </c>
      <c r="N30" s="46" t="str">
        <f t="shared" si="2"/>
        <v>No Custom2</v>
      </c>
      <c r="O30" s="46" t="str">
        <f t="shared" si="2"/>
        <v>No Custom3</v>
      </c>
      <c r="P30" s="116" t="s">
        <v>709</v>
      </c>
      <c r="Q30" s="46" t="str">
        <f t="shared" si="4"/>
        <v>Actual</v>
      </c>
      <c r="R30" s="46" t="str">
        <f t="shared" si="4"/>
        <v>FCCS_YTD_Input</v>
      </c>
      <c r="S30" s="46" t="str">
        <f t="shared" si="4"/>
        <v>No Custom4</v>
      </c>
      <c r="T30" s="46" t="str">
        <f t="shared" si="4"/>
        <v>FCCS_Entity Input</v>
      </c>
    </row>
    <row r="31" spans="2:20">
      <c r="B31" s="124" t="s">
        <v>409</v>
      </c>
      <c r="C31" s="124" t="str">
        <f>+C27</f>
        <v>Adjustments</v>
      </c>
      <c r="D31" s="355" t="e">
        <f ca="1">[2]!HsSetValue(E31,"FCC","Scenario#"&amp;Q31&amp;";Years#"&amp;J31&amp;";Period#"&amp;I31&amp;";View#"&amp;R31&amp;";Entity#"&amp;H31&amp;";Data Source#"&amp;K31&amp;";Account#"&amp;F31&amp;";Intercompany#"&amp;L31&amp;";Movement#"&amp;P31&amp;";Consolidation#"&amp;T31&amp;";Custom1#"&amp;M31&amp;";Custom2#"&amp;N31&amp;";Custom3#"&amp;O31&amp;";Custom4#"&amp;S31&amp;"")</f>
        <v>#NAME?</v>
      </c>
      <c r="E31" s="125">
        <f>+'Long Term Liabilities'!$G$38</f>
        <v>0</v>
      </c>
      <c r="F31" s="120">
        <v>2309000</v>
      </c>
      <c r="G31" s="47" t="s">
        <v>409</v>
      </c>
      <c r="H31" s="46" t="e">
        <f t="shared" si="2"/>
        <v>#N/A</v>
      </c>
      <c r="I31" s="46" t="str">
        <f t="shared" si="2"/>
        <v>June</v>
      </c>
      <c r="J31" s="46" t="str">
        <f t="shared" si="2"/>
        <v>FY21</v>
      </c>
      <c r="K31" s="46" t="str">
        <f t="shared" si="2"/>
        <v>FCCS_Other Data</v>
      </c>
      <c r="L31" s="46" t="str">
        <f t="shared" si="2"/>
        <v>FCCS_No Intercompany</v>
      </c>
      <c r="M31" s="46" t="str">
        <f t="shared" si="2"/>
        <v>No Custom1</v>
      </c>
      <c r="N31" s="46" t="str">
        <f t="shared" si="2"/>
        <v>No Custom2</v>
      </c>
      <c r="O31" s="46" t="str">
        <f t="shared" si="2"/>
        <v>No Custom3</v>
      </c>
      <c r="P31" s="116" t="s">
        <v>712</v>
      </c>
      <c r="Q31" s="46" t="str">
        <f t="shared" si="4"/>
        <v>Actual</v>
      </c>
      <c r="R31" s="46" t="str">
        <f t="shared" si="4"/>
        <v>FCCS_YTD_Input</v>
      </c>
      <c r="S31" s="46" t="str">
        <f t="shared" si="4"/>
        <v>No Custom4</v>
      </c>
      <c r="T31" s="46" t="str">
        <f t="shared" si="4"/>
        <v>FCCS_Entity Input</v>
      </c>
    </row>
    <row r="32" spans="2:20">
      <c r="B32" s="126" t="s">
        <v>409</v>
      </c>
      <c r="C32" s="124" t="str">
        <f>+C28</f>
        <v>Additions</v>
      </c>
      <c r="D32" s="355" t="e">
        <f ca="1">[2]!HsSetValue(E32,"FCC","Scenario#"&amp;Q32&amp;";Years#"&amp;J32&amp;";Period#"&amp;I32&amp;";View#"&amp;R32&amp;";Entity#"&amp;H32&amp;";Data Source#"&amp;K32&amp;";Account#"&amp;F32&amp;";Intercompany#"&amp;L32&amp;";Movement#"&amp;P32&amp;";Consolidation#"&amp;T32&amp;";Custom1#"&amp;M32&amp;";Custom2#"&amp;N32&amp;";Custom3#"&amp;O32&amp;";Custom4#"&amp;S32&amp;"")</f>
        <v>#NAME?</v>
      </c>
      <c r="E32" s="125">
        <f>+'Long Term Liabilities'!$H$38</f>
        <v>0</v>
      </c>
      <c r="F32" s="120">
        <f>+F31</f>
        <v>2309000</v>
      </c>
      <c r="G32" s="330" t="s">
        <v>409</v>
      </c>
      <c r="H32" s="46" t="e">
        <f t="shared" si="2"/>
        <v>#N/A</v>
      </c>
      <c r="I32" s="46" t="str">
        <f t="shared" si="2"/>
        <v>June</v>
      </c>
      <c r="J32" s="46" t="str">
        <f t="shared" si="2"/>
        <v>FY21</v>
      </c>
      <c r="K32" s="46" t="str">
        <f t="shared" si="2"/>
        <v>FCCS_Other Data</v>
      </c>
      <c r="L32" s="46" t="str">
        <f t="shared" si="2"/>
        <v>FCCS_No Intercompany</v>
      </c>
      <c r="M32" s="46" t="str">
        <f t="shared" si="2"/>
        <v>No Custom1</v>
      </c>
      <c r="N32" s="46" t="str">
        <f t="shared" si="2"/>
        <v>No Custom2</v>
      </c>
      <c r="O32" s="46" t="str">
        <f t="shared" si="2"/>
        <v>No Custom3</v>
      </c>
      <c r="P32" s="116" t="s">
        <v>710</v>
      </c>
      <c r="Q32" s="46" t="str">
        <f t="shared" si="4"/>
        <v>Actual</v>
      </c>
      <c r="R32" s="46" t="str">
        <f t="shared" si="4"/>
        <v>FCCS_YTD_Input</v>
      </c>
      <c r="S32" s="46" t="str">
        <f t="shared" si="4"/>
        <v>No Custom4</v>
      </c>
      <c r="T32" s="46" t="str">
        <f t="shared" si="4"/>
        <v>FCCS_Entity Input</v>
      </c>
    </row>
    <row r="33" spans="2:20">
      <c r="B33" s="126" t="s">
        <v>409</v>
      </c>
      <c r="C33" s="124" t="str">
        <f>+C29</f>
        <v>Reductions</v>
      </c>
      <c r="D33" s="355" t="e">
        <f ca="1">[2]!HsSetValue(E33,"FCC","Scenario#"&amp;Q33&amp;";Years#"&amp;J33&amp;";Period#"&amp;I33&amp;";View#"&amp;R33&amp;";Entity#"&amp;H33&amp;";Data Source#"&amp;K33&amp;";Account#"&amp;F33&amp;";Intercompany#"&amp;L33&amp;";Movement#"&amp;P33&amp;";Consolidation#"&amp;T33&amp;";Custom1#"&amp;M33&amp;";Custom2#"&amp;N33&amp;";Custom3#"&amp;O33&amp;";Custom4#"&amp;S33&amp;"")</f>
        <v>#NAME?</v>
      </c>
      <c r="E33" s="125">
        <f>+'Long Term Liabilities'!$I$38</f>
        <v>0</v>
      </c>
      <c r="F33" s="120">
        <f>+F32</f>
        <v>2309000</v>
      </c>
      <c r="G33" s="330" t="s">
        <v>409</v>
      </c>
      <c r="H33" s="46" t="e">
        <f t="shared" si="2"/>
        <v>#N/A</v>
      </c>
      <c r="I33" s="46" t="str">
        <f t="shared" si="2"/>
        <v>June</v>
      </c>
      <c r="J33" s="46" t="str">
        <f t="shared" si="2"/>
        <v>FY21</v>
      </c>
      <c r="K33" s="46" t="str">
        <f t="shared" si="2"/>
        <v>FCCS_Other Data</v>
      </c>
      <c r="L33" s="46" t="str">
        <f t="shared" si="2"/>
        <v>FCCS_No Intercompany</v>
      </c>
      <c r="M33" s="46" t="str">
        <f t="shared" si="2"/>
        <v>No Custom1</v>
      </c>
      <c r="N33" s="46" t="str">
        <f t="shared" si="2"/>
        <v>No Custom2</v>
      </c>
      <c r="O33" s="46" t="str">
        <f t="shared" si="2"/>
        <v>No Custom3</v>
      </c>
      <c r="P33" s="116" t="s">
        <v>711</v>
      </c>
      <c r="Q33" s="46" t="str">
        <f t="shared" si="4"/>
        <v>Actual</v>
      </c>
      <c r="R33" s="46" t="str">
        <f t="shared" si="4"/>
        <v>FCCS_YTD_Input</v>
      </c>
      <c r="S33" s="46" t="str">
        <f t="shared" si="4"/>
        <v>No Custom4</v>
      </c>
      <c r="T33" s="46" t="str">
        <f t="shared" si="4"/>
        <v>FCCS_Entity Input</v>
      </c>
    </row>
    <row r="34" spans="2:20">
      <c r="B34" s="124" t="s">
        <v>410</v>
      </c>
      <c r="C34" s="118" t="s">
        <v>237</v>
      </c>
      <c r="D34" s="355" t="e">
        <f ca="1">[2]!HsSetValue(E34,"FCC","Scenario#"&amp;Q34&amp;";Years#"&amp;J34&amp;";Period#"&amp;I34&amp;";View#"&amp;R34&amp;";Entity#"&amp;H34&amp;";Data Source#"&amp;K34&amp;";Account#"&amp;F34&amp;";Intercompany#"&amp;L34&amp;";Movement#"&amp;P34&amp;";Consolidation#"&amp;T34&amp;";Custom1#"&amp;M34&amp;";Custom2#"&amp;N34&amp;";Custom3#"&amp;O34&amp;";Custom4#"&amp;S34&amp;"")</f>
        <v>#NAME?</v>
      </c>
      <c r="E34" s="125" t="e">
        <f>+'Long Term Liabilities'!$F$44</f>
        <v>#N/A</v>
      </c>
      <c r="F34" s="120">
        <v>2290000</v>
      </c>
      <c r="G34" s="47" t="s">
        <v>410</v>
      </c>
      <c r="H34" s="46" t="e">
        <f t="shared" si="2"/>
        <v>#N/A</v>
      </c>
      <c r="I34" s="46" t="str">
        <f t="shared" si="2"/>
        <v>June</v>
      </c>
      <c r="J34" s="46" t="str">
        <f t="shared" si="2"/>
        <v>FY21</v>
      </c>
      <c r="K34" s="46" t="str">
        <f t="shared" si="2"/>
        <v>FCCS_Other Data</v>
      </c>
      <c r="L34" s="46" t="str">
        <f t="shared" si="2"/>
        <v>FCCS_No Intercompany</v>
      </c>
      <c r="M34" s="46" t="str">
        <f t="shared" si="2"/>
        <v>No Custom1</v>
      </c>
      <c r="N34" s="46" t="str">
        <f t="shared" si="2"/>
        <v>No Custom2</v>
      </c>
      <c r="O34" s="46" t="str">
        <f t="shared" si="2"/>
        <v>No Custom3</v>
      </c>
      <c r="P34" s="116" t="s">
        <v>709</v>
      </c>
      <c r="Q34" s="46" t="str">
        <f t="shared" si="4"/>
        <v>Actual</v>
      </c>
      <c r="R34" s="46" t="str">
        <f t="shared" si="4"/>
        <v>FCCS_YTD_Input</v>
      </c>
      <c r="S34" s="46" t="str">
        <f t="shared" si="4"/>
        <v>No Custom4</v>
      </c>
      <c r="T34" s="46" t="str">
        <f t="shared" si="4"/>
        <v>FCCS_Entity Input</v>
      </c>
    </row>
    <row r="35" spans="2:20">
      <c r="B35" s="124" t="s">
        <v>410</v>
      </c>
      <c r="C35" s="124" t="str">
        <f>+C31</f>
        <v>Adjustments</v>
      </c>
      <c r="D35" s="355" t="e">
        <f ca="1">[2]!HsSetValue(E35,"FCC","Scenario#"&amp;Q35&amp;";Years#"&amp;J35&amp;";Period#"&amp;I35&amp;";View#"&amp;R35&amp;";Entity#"&amp;H35&amp;";Data Source#"&amp;K35&amp;";Account#"&amp;F35&amp;";Intercompany#"&amp;L35&amp;";Movement#"&amp;P35&amp;";Consolidation#"&amp;T35&amp;";Custom1#"&amp;M35&amp;";Custom2#"&amp;N35&amp;";Custom3#"&amp;O35&amp;";Custom4#"&amp;S35&amp;"")</f>
        <v>#NAME?</v>
      </c>
      <c r="E35" s="125">
        <f>+'Long Term Liabilities'!$G$44</f>
        <v>0</v>
      </c>
      <c r="F35" s="120">
        <v>2290000</v>
      </c>
      <c r="G35" s="47" t="s">
        <v>410</v>
      </c>
      <c r="H35" s="46" t="e">
        <f t="shared" si="2"/>
        <v>#N/A</v>
      </c>
      <c r="I35" s="46" t="str">
        <f t="shared" si="2"/>
        <v>June</v>
      </c>
      <c r="J35" s="46" t="str">
        <f t="shared" si="2"/>
        <v>FY21</v>
      </c>
      <c r="K35" s="46" t="str">
        <f t="shared" si="2"/>
        <v>FCCS_Other Data</v>
      </c>
      <c r="L35" s="46" t="str">
        <f t="shared" si="2"/>
        <v>FCCS_No Intercompany</v>
      </c>
      <c r="M35" s="46" t="str">
        <f t="shared" si="2"/>
        <v>No Custom1</v>
      </c>
      <c r="N35" s="46" t="str">
        <f t="shared" si="2"/>
        <v>No Custom2</v>
      </c>
      <c r="O35" s="46" t="str">
        <f t="shared" si="2"/>
        <v>No Custom3</v>
      </c>
      <c r="P35" s="116" t="s">
        <v>712</v>
      </c>
      <c r="Q35" s="46" t="str">
        <f t="shared" si="4"/>
        <v>Actual</v>
      </c>
      <c r="R35" s="46" t="str">
        <f t="shared" si="4"/>
        <v>FCCS_YTD_Input</v>
      </c>
      <c r="S35" s="46" t="str">
        <f t="shared" si="4"/>
        <v>No Custom4</v>
      </c>
      <c r="T35" s="46" t="str">
        <f t="shared" si="4"/>
        <v>FCCS_Entity Input</v>
      </c>
    </row>
    <row r="36" spans="2:20">
      <c r="B36" s="126" t="s">
        <v>410</v>
      </c>
      <c r="C36" s="124" t="str">
        <f>+C32</f>
        <v>Additions</v>
      </c>
      <c r="D36" s="355" t="e">
        <f ca="1">[2]!HsSetValue(E36,"FCC","Scenario#"&amp;Q36&amp;";Years#"&amp;J36&amp;";Period#"&amp;I36&amp;";View#"&amp;R36&amp;";Entity#"&amp;H36&amp;";Data Source#"&amp;K36&amp;";Account#"&amp;F36&amp;";Intercompany#"&amp;L36&amp;";Movement#"&amp;P36&amp;";Consolidation#"&amp;T36&amp;";Custom1#"&amp;M36&amp;";Custom2#"&amp;N36&amp;";Custom3#"&amp;O36&amp;";Custom4#"&amp;S36&amp;"")</f>
        <v>#NAME?</v>
      </c>
      <c r="E36" s="125">
        <f>+'Long Term Liabilities'!$H$44</f>
        <v>0</v>
      </c>
      <c r="F36" s="120">
        <f>+F35</f>
        <v>2290000</v>
      </c>
      <c r="G36" s="330" t="s">
        <v>410</v>
      </c>
      <c r="H36" s="46" t="e">
        <f t="shared" si="2"/>
        <v>#N/A</v>
      </c>
      <c r="I36" s="46" t="str">
        <f t="shared" si="2"/>
        <v>June</v>
      </c>
      <c r="J36" s="46" t="str">
        <f t="shared" si="2"/>
        <v>FY21</v>
      </c>
      <c r="K36" s="46" t="str">
        <f t="shared" si="2"/>
        <v>FCCS_Other Data</v>
      </c>
      <c r="L36" s="46" t="str">
        <f t="shared" si="2"/>
        <v>FCCS_No Intercompany</v>
      </c>
      <c r="M36" s="46" t="str">
        <f t="shared" si="2"/>
        <v>No Custom1</v>
      </c>
      <c r="N36" s="46" t="str">
        <f t="shared" si="2"/>
        <v>No Custom2</v>
      </c>
      <c r="O36" s="46" t="str">
        <f t="shared" si="2"/>
        <v>No Custom3</v>
      </c>
      <c r="P36" s="116" t="s">
        <v>710</v>
      </c>
      <c r="Q36" s="46" t="str">
        <f t="shared" si="4"/>
        <v>Actual</v>
      </c>
      <c r="R36" s="46" t="str">
        <f t="shared" si="4"/>
        <v>FCCS_YTD_Input</v>
      </c>
      <c r="S36" s="46" t="str">
        <f t="shared" si="4"/>
        <v>No Custom4</v>
      </c>
      <c r="T36" s="46" t="str">
        <f t="shared" si="4"/>
        <v>FCCS_Entity Input</v>
      </c>
    </row>
    <row r="37" spans="2:20">
      <c r="B37" s="126" t="s">
        <v>410</v>
      </c>
      <c r="C37" s="124" t="str">
        <f>+C33</f>
        <v>Reductions</v>
      </c>
      <c r="D37" s="355" t="e">
        <f ca="1">[2]!HsSetValue(E37,"FCC","Scenario#"&amp;Q37&amp;";Years#"&amp;J37&amp;";Period#"&amp;I37&amp;";View#"&amp;R37&amp;";Entity#"&amp;H37&amp;";Data Source#"&amp;K37&amp;";Account#"&amp;F37&amp;";Intercompany#"&amp;L37&amp;";Movement#"&amp;P37&amp;";Consolidation#"&amp;T37&amp;";Custom1#"&amp;M37&amp;";Custom2#"&amp;N37&amp;";Custom3#"&amp;O37&amp;";Custom4#"&amp;S37&amp;"")</f>
        <v>#NAME?</v>
      </c>
      <c r="E37" s="125">
        <f>+'Long Term Liabilities'!$I$44</f>
        <v>0</v>
      </c>
      <c r="F37" s="120">
        <f>+F36</f>
        <v>2290000</v>
      </c>
      <c r="G37" s="330" t="s">
        <v>410</v>
      </c>
      <c r="H37" s="46" t="e">
        <f t="shared" si="2"/>
        <v>#N/A</v>
      </c>
      <c r="I37" s="46" t="str">
        <f t="shared" si="2"/>
        <v>June</v>
      </c>
      <c r="J37" s="46" t="str">
        <f t="shared" si="2"/>
        <v>FY21</v>
      </c>
      <c r="K37" s="46" t="str">
        <f t="shared" si="2"/>
        <v>FCCS_Other Data</v>
      </c>
      <c r="L37" s="46" t="str">
        <f t="shared" si="2"/>
        <v>FCCS_No Intercompany</v>
      </c>
      <c r="M37" s="46" t="str">
        <f t="shared" si="2"/>
        <v>No Custom1</v>
      </c>
      <c r="N37" s="46" t="str">
        <f t="shared" si="2"/>
        <v>No Custom2</v>
      </c>
      <c r="O37" s="46" t="str">
        <f t="shared" si="2"/>
        <v>No Custom3</v>
      </c>
      <c r="P37" s="116" t="s">
        <v>711</v>
      </c>
      <c r="Q37" s="46" t="str">
        <f t="shared" si="4"/>
        <v>Actual</v>
      </c>
      <c r="R37" s="46" t="str">
        <f t="shared" si="4"/>
        <v>FCCS_YTD_Input</v>
      </c>
      <c r="S37" s="46" t="str">
        <f t="shared" si="4"/>
        <v>No Custom4</v>
      </c>
      <c r="T37" s="46" t="str">
        <f t="shared" si="4"/>
        <v>FCCS_Entity Input</v>
      </c>
    </row>
  </sheetData>
  <sheetProtection algorithmName="SHA-512" hashValue="YDepwKUEa2Q64ByLyZfihwV7w+WLnUFNEOvK3ho1kyAeVm3+Z+wmBRiNTK3cXFOug1QcFX4U0Bfdnqka4ibHAQ==" saltValue="eIaSmYC8awNFkahENwTSyQ==" spinCount="100000" sheet="1" formatCells="0" formatColumns="0" formatRows="0" insertColumns="0" insertRows="0"/>
  <autoFilter ref="B1:S37" xr:uid="{7F0610AB-4A02-4870-801A-66F9F348A9F6}"/>
  <conditionalFormatting sqref="G1">
    <cfRule type="expression" priority="4">
      <formula>CELL("protect", INDIRECT(ADDRESS(ROW(),COLUMN())))=1</formula>
    </cfRule>
  </conditionalFormatting>
  <conditionalFormatting sqref="I1:T1">
    <cfRule type="expression" priority="3">
      <formula>CELL("protect", INDIRECT(ADDRESS(ROW(),COLUMN())))=1</formula>
    </cfRule>
  </conditionalFormatting>
  <conditionalFormatting sqref="I2:O2">
    <cfRule type="expression" priority="2">
      <formula>CELL("protect", INDIRECT(ADDRESS(ROW(),COLUMN())))=1</formula>
    </cfRule>
  </conditionalFormatting>
  <conditionalFormatting sqref="Q2:T2">
    <cfRule type="expression" priority="1">
      <formula>CELL("protect", INDIRECT(ADDRESS(ROW(),COLUMN())))=1</formula>
    </cfRule>
  </conditionalFormatting>
  <dataValidations count="1">
    <dataValidation type="list" allowBlank="1" showInputMessage="1" showErrorMessage="1" sqref="DE116" xr:uid="{37B0B5C3-00B8-4BDB-B5FD-90F7834A3EA1}">
      <formula1>#REF!</formula1>
    </dataValidation>
  </dataValidations>
  <printOptions gridLines="1"/>
  <pageMargins left="0.25" right="0.25" top="0.76" bottom="0.75" header="0.3" footer="0.3"/>
  <pageSetup scale="41" orientation="landscape" r:id="rId1"/>
  <headerFooter>
    <oddFooter>&amp;L&amp;"Times New Roman,Italic"&amp;9&amp;Z&amp;F  &amp;A&amp;R&amp;"Times New Roman,Italic"&amp;9&amp;D&amp;T</oddFooter>
  </headerFooter>
  <ignoredErrors>
    <ignoredError sqref="H2:H3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Checklist</vt:lpstr>
      <vt:lpstr>Instructions</vt:lpstr>
      <vt:lpstr>Long Term Liabilities</vt:lpstr>
      <vt:lpstr>Debt Service Schedule</vt:lpstr>
      <vt:lpstr>Significant Commit - General</vt:lpstr>
      <vt:lpstr>Significant Commit - Specific</vt:lpstr>
      <vt:lpstr>beg bal</vt:lpstr>
      <vt:lpstr>beg bal linked</vt:lpstr>
      <vt:lpstr>FCC-data</vt:lpstr>
      <vt:lpstr>FCC-date and NA </vt:lpstr>
      <vt:lpstr>Entity List 5.25.21</vt:lpstr>
      <vt:lpstr>BU</vt:lpstr>
      <vt:lpstr>Entity1</vt:lpstr>
      <vt:lpstr>Entity2</vt:lpstr>
      <vt:lpstr>Entity3</vt:lpstr>
      <vt:lpstr>NA</vt:lpstr>
      <vt:lpstr>'beg bal'!Print_Area</vt:lpstr>
      <vt:lpstr>'beg bal linked'!Print_Area</vt:lpstr>
      <vt:lpstr>Checklist!Print_Area</vt:lpstr>
      <vt:lpstr>'Debt Service Schedule'!Print_Area</vt:lpstr>
      <vt:lpstr>Instructions!Print_Area</vt:lpstr>
      <vt:lpstr>'Long Term Liabilities'!Print_Area</vt:lpstr>
      <vt:lpstr>'Significant Commit - General'!Print_Area</vt:lpstr>
      <vt:lpstr>'Significant Commit - Specific'!Print_Area</vt:lpstr>
      <vt:lpstr>Checklist!Print_Titles</vt:lpstr>
      <vt:lpstr>'Debt Service Schedule'!Print_Titles</vt:lpstr>
      <vt:lpstr>'Entity List 5.25.21'!Print_Titles</vt:lpstr>
      <vt:lpstr>Instructions!Print_Titles</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2000 Customer</dc:creator>
  <cp:lastModifiedBy>Matano, Bogdana</cp:lastModifiedBy>
  <cp:lastPrinted>2021-05-28T18:10:58Z</cp:lastPrinted>
  <dcterms:created xsi:type="dcterms:W3CDTF">1997-08-15T13:57:23Z</dcterms:created>
  <dcterms:modified xsi:type="dcterms:W3CDTF">2021-05-28T18:12:04Z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