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W:\CAFR2021\Forms\"/>
    </mc:Choice>
  </mc:AlternateContent>
  <xr:revisionPtr revIDLastSave="0" documentId="13_ncr:1_{912A99EF-5D40-4881-89F9-CA69D449BDB2}" xr6:coauthVersionLast="47" xr6:coauthVersionMax="47" xr10:uidLastSave="{00000000-0000-0000-0000-000000000000}"/>
  <bookViews>
    <workbookView xWindow="-38510" yWindow="-5170" windowWidth="38620" windowHeight="21220" tabRatio="760" xr2:uid="{00000000-000D-0000-FFFF-FFFF00000000}"/>
  </bookViews>
  <sheets>
    <sheet name="Instructions" sheetId="2" r:id="rId1"/>
    <sheet name="FORM - Inter Org Txns" sheetId="11" r:id="rId2"/>
    <sheet name="FORM - Inter Org Txns GSFIC" sheetId="19" r:id="rId3"/>
    <sheet name="AP - Due To" sheetId="6" r:id="rId4"/>
    <sheet name="AR - Due From" sheetId="7" r:id="rId5"/>
    <sheet name="Sample " sheetId="18" r:id="rId6"/>
    <sheet name="sample form do not use" sheetId="14" r:id="rId7"/>
    <sheet name="FCC date and NA only " sheetId="21" state="hidden" r:id="rId8"/>
    <sheet name="entity list for forms 5.25.21" sheetId="22" state="hidden" r:id="rId9"/>
  </sheets>
  <externalReferences>
    <externalReference r:id="rId10"/>
    <externalReference r:id="rId11"/>
  </externalReferences>
  <definedNames>
    <definedName name="_xlnm._FilterDatabase" localSheetId="7" hidden="1">'FCC date and NA only '!$B$1:$R$3</definedName>
    <definedName name="AS2DocOpenMode" hidden="1">"AS2DocumentEdit"</definedName>
    <definedName name="BU">#REF!</definedName>
    <definedName name="CIP_BB">'[1]CIP Beg Bal'!$A$1:$F$134</definedName>
    <definedName name="entity" localSheetId="2">#REF!</definedName>
    <definedName name="entity" localSheetId="5">#REF!</definedName>
    <definedName name="entity">#REF!</definedName>
    <definedName name="Entity1">#REF!</definedName>
    <definedName name="Entity2">#REF!</definedName>
    <definedName name="Entity3">#REF!</definedName>
    <definedName name="InterOrgList" localSheetId="2">#REF!</definedName>
    <definedName name="InterOrgList">#REF!</definedName>
    <definedName name="NA" localSheetId="2">#REF!</definedName>
    <definedName name="NA" localSheetId="5">#REF!</definedName>
    <definedName name="NA">#REF!</definedName>
    <definedName name="_xlnm.Print_Area" localSheetId="4">'AR - Due From'!$A$1:$N$51</definedName>
    <definedName name="_xlnm.Print_Area" localSheetId="1">'FORM - Inter Org Txns'!$A$1:$N$151</definedName>
    <definedName name="_xlnm.Print_Area" localSheetId="2">'FORM - Inter Org Txns GSFIC'!$A$1:$N$153</definedName>
    <definedName name="_xlnm.Print_Area" localSheetId="0">Instructions!$A$1:$D$64</definedName>
    <definedName name="_xlnm.Print_Area" localSheetId="5">'Sample '!$A$1:$N$39</definedName>
    <definedName name="_xlnm.Print_Area" localSheetId="6">'sample form do not use'!$A$1:$L$75</definedName>
    <definedName name="_xlnm.Print_Titles" localSheetId="1">'FORM - Inter Org Txns'!$1:$8</definedName>
    <definedName name="_xlnm.Print_Titles" localSheetId="2">'FORM - Inter Org Txns GSFIC'!$1:$9</definedName>
    <definedName name="_xlnm.Print_Titles" localSheetId="0">Instructions!$1:$5</definedName>
    <definedName name="_xlnm.Print_Titles" localSheetId="5">'Sample '!$1:$9</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3" i="19" l="1"/>
  <c r="D152" i="19"/>
  <c r="D151" i="19"/>
  <c r="D150" i="19"/>
  <c r="D149" i="19"/>
  <c r="D148" i="19"/>
  <c r="D147" i="19"/>
  <c r="D146" i="19"/>
  <c r="D145" i="19"/>
  <c r="D144" i="19"/>
  <c r="D143" i="19"/>
  <c r="D142" i="19"/>
  <c r="D141" i="19"/>
  <c r="D140" i="19"/>
  <c r="D139" i="19"/>
  <c r="D138" i="19"/>
  <c r="D137" i="19"/>
  <c r="D136" i="19"/>
  <c r="D135" i="19"/>
  <c r="D134" i="19"/>
  <c r="D133" i="19"/>
  <c r="D132" i="19"/>
  <c r="D131" i="19"/>
  <c r="D130" i="19"/>
  <c r="D129" i="19"/>
  <c r="D128" i="19"/>
  <c r="D127" i="19"/>
  <c r="D126" i="19"/>
  <c r="D125" i="19"/>
  <c r="D124" i="19"/>
  <c r="D123" i="19"/>
  <c r="D122" i="19"/>
  <c r="D121" i="19"/>
  <c r="D120" i="19"/>
  <c r="D119" i="19"/>
  <c r="D118" i="19"/>
  <c r="D117" i="19"/>
  <c r="D116" i="19"/>
  <c r="D115" i="19"/>
  <c r="D114" i="19"/>
  <c r="D113" i="19"/>
  <c r="D112" i="19"/>
  <c r="D111" i="19"/>
  <c r="D110" i="19"/>
  <c r="D109" i="19"/>
  <c r="D108" i="19"/>
  <c r="D42" i="19"/>
  <c r="D41" i="19"/>
  <c r="D40" i="19"/>
  <c r="D39" i="19"/>
  <c r="D38" i="19"/>
  <c r="D37" i="19"/>
  <c r="D36" i="19"/>
  <c r="D35" i="19"/>
  <c r="D34" i="19"/>
  <c r="D33" i="19"/>
  <c r="D32" i="19"/>
  <c r="D31" i="19"/>
  <c r="D30" i="19"/>
  <c r="D29" i="19"/>
  <c r="D28" i="19"/>
  <c r="D27" i="19"/>
  <c r="D26" i="19"/>
  <c r="D25" i="19"/>
  <c r="D24" i="19"/>
  <c r="D23" i="19"/>
  <c r="D22" i="19"/>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4" i="19"/>
  <c r="D4" i="11"/>
  <c r="P3" i="21"/>
  <c r="Q3" i="21"/>
  <c r="R3" i="21"/>
  <c r="S3" i="21"/>
  <c r="T3" i="21"/>
  <c r="O3" i="21"/>
  <c r="N3" i="21"/>
  <c r="M3" i="21"/>
  <c r="L3" i="21"/>
  <c r="K3" i="21"/>
  <c r="J3" i="21"/>
  <c r="I3" i="21"/>
  <c r="E3" i="21"/>
  <c r="H2" i="21"/>
  <c r="D2" i="21"/>
  <c r="H3" i="21" l="1"/>
  <c r="D3" i="21"/>
  <c r="J27" i="11" l="1"/>
  <c r="J28" i="11"/>
  <c r="J153" i="19" l="1"/>
  <c r="M153" i="19" s="1"/>
  <c r="J152" i="19"/>
  <c r="M152" i="19" s="1"/>
  <c r="J151" i="19"/>
  <c r="M151" i="19" s="1"/>
  <c r="J150" i="19"/>
  <c r="M150" i="19" s="1"/>
  <c r="J149" i="19"/>
  <c r="M149" i="19" s="1"/>
  <c r="J148" i="19"/>
  <c r="M148" i="19" s="1"/>
  <c r="J147" i="19"/>
  <c r="M147" i="19" s="1"/>
  <c r="J146" i="19"/>
  <c r="M146" i="19" s="1"/>
  <c r="J145" i="19"/>
  <c r="M145" i="19" s="1"/>
  <c r="J144" i="19"/>
  <c r="M144" i="19" s="1"/>
  <c r="J143" i="19"/>
  <c r="M143" i="19" s="1"/>
  <c r="J142" i="19"/>
  <c r="M142" i="19" s="1"/>
  <c r="J141" i="19"/>
  <c r="M141" i="19" s="1"/>
  <c r="J140" i="19"/>
  <c r="M140" i="19" s="1"/>
  <c r="J139" i="19"/>
  <c r="M139" i="19" s="1"/>
  <c r="J138" i="19"/>
  <c r="M138" i="19" s="1"/>
  <c r="J137" i="19"/>
  <c r="M137" i="19" s="1"/>
  <c r="J136" i="19"/>
  <c r="M136" i="19" s="1"/>
  <c r="J135" i="19"/>
  <c r="M135" i="19" s="1"/>
  <c r="J134" i="19"/>
  <c r="M134" i="19" s="1"/>
  <c r="J133" i="19"/>
  <c r="M133" i="19" s="1"/>
  <c r="J132" i="19"/>
  <c r="M132" i="19" s="1"/>
  <c r="J131" i="19"/>
  <c r="M131" i="19" s="1"/>
  <c r="J130" i="19"/>
  <c r="M130" i="19" s="1"/>
  <c r="J129" i="19"/>
  <c r="M129" i="19" s="1"/>
  <c r="J128" i="19"/>
  <c r="M128" i="19" s="1"/>
  <c r="J127" i="19"/>
  <c r="M127" i="19" s="1"/>
  <c r="J126" i="19"/>
  <c r="M126" i="19" s="1"/>
  <c r="J125" i="19"/>
  <c r="M125" i="19" s="1"/>
  <c r="J124" i="19"/>
  <c r="M124" i="19" s="1"/>
  <c r="J123" i="19"/>
  <c r="M123" i="19" s="1"/>
  <c r="J122" i="19"/>
  <c r="M122" i="19" s="1"/>
  <c r="J121" i="19"/>
  <c r="M121" i="19" s="1"/>
  <c r="J120" i="19"/>
  <c r="M120" i="19" s="1"/>
  <c r="J119" i="19"/>
  <c r="M119" i="19" s="1"/>
  <c r="J118" i="19"/>
  <c r="M118" i="19" s="1"/>
  <c r="J117" i="19"/>
  <c r="M117" i="19" s="1"/>
  <c r="J116" i="19"/>
  <c r="M116" i="19" s="1"/>
  <c r="J115" i="19"/>
  <c r="M115" i="19" s="1"/>
  <c r="J114" i="19"/>
  <c r="M114" i="19" s="1"/>
  <c r="J113" i="19"/>
  <c r="M113" i="19" s="1"/>
  <c r="J112" i="19"/>
  <c r="M112" i="19" s="1"/>
  <c r="J111" i="19"/>
  <c r="M111" i="19" s="1"/>
  <c r="J110" i="19"/>
  <c r="M110" i="19" s="1"/>
  <c r="J109" i="19"/>
  <c r="M109" i="19" s="1"/>
  <c r="J108" i="19"/>
  <c r="M108" i="19" s="1"/>
  <c r="J96" i="19"/>
  <c r="M96" i="19" s="1"/>
  <c r="D96" i="19"/>
  <c r="J95" i="19"/>
  <c r="M95" i="19" s="1"/>
  <c r="D95" i="19"/>
  <c r="J94" i="19"/>
  <c r="M94" i="19" s="1"/>
  <c r="D94" i="19"/>
  <c r="J93" i="19"/>
  <c r="M93" i="19" s="1"/>
  <c r="D93" i="19"/>
  <c r="J92" i="19"/>
  <c r="M92" i="19" s="1"/>
  <c r="D92" i="19"/>
  <c r="J91" i="19"/>
  <c r="M91" i="19" s="1"/>
  <c r="D91" i="19"/>
  <c r="J90" i="19"/>
  <c r="M90" i="19" s="1"/>
  <c r="D90" i="19"/>
  <c r="J89" i="19"/>
  <c r="M89" i="19" s="1"/>
  <c r="D89" i="19"/>
  <c r="J88" i="19"/>
  <c r="M88" i="19" s="1"/>
  <c r="D88" i="19"/>
  <c r="J87" i="19"/>
  <c r="M87" i="19" s="1"/>
  <c r="D87" i="19"/>
  <c r="J86" i="19"/>
  <c r="M86" i="19" s="1"/>
  <c r="D86" i="19"/>
  <c r="J85" i="19"/>
  <c r="M85" i="19" s="1"/>
  <c r="D85" i="19"/>
  <c r="J84" i="19"/>
  <c r="M84" i="19" s="1"/>
  <c r="D84" i="19"/>
  <c r="J83" i="19"/>
  <c r="M83" i="19" s="1"/>
  <c r="D83" i="19"/>
  <c r="J82" i="19"/>
  <c r="M82" i="19" s="1"/>
  <c r="D82" i="19"/>
  <c r="J81" i="19"/>
  <c r="M81" i="19" s="1"/>
  <c r="D81" i="19"/>
  <c r="J80" i="19"/>
  <c r="M80" i="19" s="1"/>
  <c r="D80" i="19"/>
  <c r="J79" i="19"/>
  <c r="M79" i="19" s="1"/>
  <c r="D79" i="19"/>
  <c r="J78" i="19"/>
  <c r="M78" i="19" s="1"/>
  <c r="D78" i="19"/>
  <c r="J77" i="19"/>
  <c r="M77" i="19" s="1"/>
  <c r="D77" i="19"/>
  <c r="J76" i="19"/>
  <c r="M76" i="19" s="1"/>
  <c r="D76" i="19"/>
  <c r="J75" i="19"/>
  <c r="M75" i="19" s="1"/>
  <c r="D75" i="19"/>
  <c r="J74" i="19"/>
  <c r="M74" i="19" s="1"/>
  <c r="D74" i="19"/>
  <c r="J73" i="19"/>
  <c r="M73" i="19" s="1"/>
  <c r="D73" i="19"/>
  <c r="J72" i="19"/>
  <c r="M72" i="19" s="1"/>
  <c r="D72" i="19"/>
  <c r="J71" i="19"/>
  <c r="M71" i="19" s="1"/>
  <c r="D71" i="19"/>
  <c r="J70" i="19"/>
  <c r="M70" i="19" s="1"/>
  <c r="D70" i="19"/>
  <c r="J69" i="19"/>
  <c r="M69" i="19" s="1"/>
  <c r="D69" i="19"/>
  <c r="J68" i="19"/>
  <c r="M68" i="19" s="1"/>
  <c r="D68" i="19"/>
  <c r="J67" i="19"/>
  <c r="M67" i="19" s="1"/>
  <c r="D67" i="19"/>
  <c r="J66" i="19"/>
  <c r="M66" i="19" s="1"/>
  <c r="D66" i="19"/>
  <c r="J65" i="19"/>
  <c r="M65" i="19" s="1"/>
  <c r="D65" i="19"/>
  <c r="J64" i="19"/>
  <c r="M64" i="19" s="1"/>
  <c r="D64" i="19"/>
  <c r="J63" i="19"/>
  <c r="M63" i="19" s="1"/>
  <c r="D63" i="19"/>
  <c r="J62" i="19"/>
  <c r="M62" i="19" s="1"/>
  <c r="D62" i="19"/>
  <c r="J61" i="19"/>
  <c r="M61" i="19" s="1"/>
  <c r="D61" i="19"/>
  <c r="J60" i="19"/>
  <c r="M60" i="19" s="1"/>
  <c r="D60" i="19"/>
  <c r="J59" i="19"/>
  <c r="M59" i="19" s="1"/>
  <c r="D59" i="19"/>
  <c r="J58" i="19"/>
  <c r="M58" i="19" s="1"/>
  <c r="D58" i="19"/>
  <c r="J57" i="19"/>
  <c r="M57" i="19" s="1"/>
  <c r="D57" i="19"/>
  <c r="J56" i="19"/>
  <c r="M56" i="19" s="1"/>
  <c r="D56" i="19"/>
  <c r="J55" i="19"/>
  <c r="M55" i="19" s="1"/>
  <c r="D55" i="19"/>
  <c r="J54" i="19"/>
  <c r="M54" i="19" s="1"/>
  <c r="D54" i="19"/>
  <c r="J53" i="19"/>
  <c r="M53" i="19" s="1"/>
  <c r="D53" i="19"/>
  <c r="J52" i="19"/>
  <c r="M52" i="19" s="1"/>
  <c r="D52" i="19"/>
  <c r="J51" i="19"/>
  <c r="M51" i="19" s="1"/>
  <c r="D51" i="19"/>
  <c r="J50" i="19"/>
  <c r="M50" i="19" s="1"/>
  <c r="D50" i="19"/>
  <c r="J49" i="19"/>
  <c r="M49" i="19" s="1"/>
  <c r="D49" i="19"/>
  <c r="J48" i="19"/>
  <c r="M48" i="19" s="1"/>
  <c r="D48" i="19"/>
  <c r="J47" i="19"/>
  <c r="M47" i="19" s="1"/>
  <c r="D47" i="19"/>
  <c r="J46" i="19"/>
  <c r="M46" i="19" s="1"/>
  <c r="D46" i="19"/>
  <c r="J45" i="19"/>
  <c r="M45" i="19" s="1"/>
  <c r="D45" i="19"/>
  <c r="J44" i="19"/>
  <c r="M44" i="19" s="1"/>
  <c r="D44" i="19"/>
  <c r="J43" i="19"/>
  <c r="M43" i="19" s="1"/>
  <c r="D43" i="19"/>
  <c r="J42" i="19"/>
  <c r="M42" i="19" s="1"/>
  <c r="J41" i="19"/>
  <c r="M41" i="19" s="1"/>
  <c r="J40" i="19"/>
  <c r="M40" i="19" s="1"/>
  <c r="J39" i="19"/>
  <c r="M39" i="19" s="1"/>
  <c r="J38" i="19"/>
  <c r="M38" i="19" s="1"/>
  <c r="J37" i="19"/>
  <c r="M37" i="19" s="1"/>
  <c r="J36" i="19"/>
  <c r="M36" i="19" s="1"/>
  <c r="J35" i="19"/>
  <c r="M35" i="19" s="1"/>
  <c r="J34" i="19"/>
  <c r="M34" i="19" s="1"/>
  <c r="J33" i="19"/>
  <c r="M33" i="19" s="1"/>
  <c r="J32" i="19"/>
  <c r="M32" i="19" s="1"/>
  <c r="J31" i="19"/>
  <c r="M31" i="19" s="1"/>
  <c r="J30" i="19"/>
  <c r="M30" i="19" s="1"/>
  <c r="J29" i="19"/>
  <c r="M29" i="19" s="1"/>
  <c r="J28" i="19"/>
  <c r="M28" i="19" s="1"/>
  <c r="J27" i="19"/>
  <c r="M27" i="19" s="1"/>
  <c r="J26" i="19"/>
  <c r="M26" i="19" s="1"/>
  <c r="J25" i="19"/>
  <c r="M25" i="19" s="1"/>
  <c r="J24" i="19"/>
  <c r="M24" i="19" s="1"/>
  <c r="J23" i="19"/>
  <c r="M23" i="19" s="1"/>
  <c r="J22" i="19"/>
  <c r="M22" i="19" s="1"/>
  <c r="J39" i="18" l="1"/>
  <c r="M39" i="18" s="1"/>
  <c r="D39" i="18"/>
  <c r="J38" i="18"/>
  <c r="M38" i="18" s="1"/>
  <c r="D38" i="18"/>
  <c r="J37" i="18"/>
  <c r="M37" i="18" s="1"/>
  <c r="D37" i="18"/>
  <c r="J36" i="18"/>
  <c r="M36" i="18" s="1"/>
  <c r="D36" i="18"/>
  <c r="J35" i="18"/>
  <c r="M35" i="18" s="1"/>
  <c r="D35" i="18"/>
  <c r="J25" i="18"/>
  <c r="M25" i="18" s="1"/>
  <c r="D25" i="18"/>
  <c r="J24" i="18"/>
  <c r="M24" i="18" s="1"/>
  <c r="D24" i="18"/>
  <c r="J23" i="18"/>
  <c r="M23" i="18" s="1"/>
  <c r="D23" i="18"/>
  <c r="J22" i="18"/>
  <c r="M22" i="18" s="1"/>
  <c r="D22" i="18"/>
  <c r="J21" i="18"/>
  <c r="M21" i="18" s="1"/>
  <c r="D21" i="18"/>
  <c r="D4" i="18"/>
  <c r="J95" i="11" l="1"/>
  <c r="M95" i="11" s="1"/>
  <c r="J94" i="11"/>
  <c r="M94" i="11" s="1"/>
  <c r="J93" i="11"/>
  <c r="M93" i="11" s="1"/>
  <c r="J92" i="11"/>
  <c r="M92" i="11" s="1"/>
  <c r="J91" i="11"/>
  <c r="M91" i="11" s="1"/>
  <c r="J90" i="11"/>
  <c r="M90" i="11" s="1"/>
  <c r="J89" i="11"/>
  <c r="M89" i="11" s="1"/>
  <c r="J88" i="11"/>
  <c r="M88" i="11" s="1"/>
  <c r="J87" i="11"/>
  <c r="M87" i="11" s="1"/>
  <c r="J86" i="11"/>
  <c r="M86" i="11" s="1"/>
  <c r="J85" i="11"/>
  <c r="M85" i="11" s="1"/>
  <c r="J84" i="11"/>
  <c r="M84" i="11" s="1"/>
  <c r="J83" i="11"/>
  <c r="M83" i="11" s="1"/>
  <c r="J82" i="11"/>
  <c r="M82" i="11" s="1"/>
  <c r="J81" i="11"/>
  <c r="M81" i="11" s="1"/>
  <c r="J80" i="11"/>
  <c r="M80" i="11" s="1"/>
  <c r="J79" i="11"/>
  <c r="M79" i="11" s="1"/>
  <c r="J78" i="11"/>
  <c r="M78" i="11" s="1"/>
  <c r="J77" i="11"/>
  <c r="M77" i="11" s="1"/>
  <c r="J76" i="11"/>
  <c r="M76" i="11" s="1"/>
  <c r="J75" i="11"/>
  <c r="M75" i="11" s="1"/>
  <c r="J74" i="11"/>
  <c r="M74" i="11" s="1"/>
  <c r="J73" i="11"/>
  <c r="M73" i="11" s="1"/>
  <c r="J72" i="11"/>
  <c r="M72" i="11" s="1"/>
  <c r="J71" i="11"/>
  <c r="J70" i="11"/>
  <c r="M70" i="11" s="1"/>
  <c r="J69" i="11"/>
  <c r="M69" i="11" s="1"/>
  <c r="J68" i="11"/>
  <c r="M68" i="11" s="1"/>
  <c r="J67" i="11"/>
  <c r="M67" i="11" s="1"/>
  <c r="J66" i="11"/>
  <c r="M66" i="11" s="1"/>
  <c r="J65" i="11"/>
  <c r="M65" i="11" s="1"/>
  <c r="J64" i="11"/>
  <c r="M64" i="11" s="1"/>
  <c r="J63" i="11"/>
  <c r="M63" i="11" s="1"/>
  <c r="J62" i="11"/>
  <c r="M62" i="11" s="1"/>
  <c r="J61" i="11"/>
  <c r="M61" i="11" s="1"/>
  <c r="J60" i="11"/>
  <c r="M60" i="11" s="1"/>
  <c r="J59" i="11"/>
  <c r="M59" i="11" s="1"/>
  <c r="J58" i="11"/>
  <c r="M58" i="11" s="1"/>
  <c r="J57" i="11"/>
  <c r="M57" i="11" s="1"/>
  <c r="J56" i="11"/>
  <c r="M56" i="11" s="1"/>
  <c r="J55" i="11"/>
  <c r="M55" i="11" s="1"/>
  <c r="J54" i="11"/>
  <c r="M54" i="11" s="1"/>
  <c r="J53" i="11"/>
  <c r="M53" i="11" s="1"/>
  <c r="J52" i="11"/>
  <c r="M52" i="11" s="1"/>
  <c r="J51" i="11"/>
  <c r="M51" i="11" s="1"/>
  <c r="J50" i="11"/>
  <c r="M50" i="11" s="1"/>
  <c r="J49" i="11"/>
  <c r="M49" i="11" s="1"/>
  <c r="J48" i="11"/>
  <c r="M48" i="11" s="1"/>
  <c r="J47" i="11"/>
  <c r="M47" i="11" s="1"/>
  <c r="J46" i="11"/>
  <c r="M46" i="11" s="1"/>
  <c r="J45" i="11"/>
  <c r="M45" i="11" s="1"/>
  <c r="J44" i="11"/>
  <c r="M44" i="11" s="1"/>
  <c r="J43" i="11"/>
  <c r="M43" i="11" s="1"/>
  <c r="J42" i="11"/>
  <c r="M42" i="11" s="1"/>
  <c r="J41" i="11"/>
  <c r="M41" i="11" s="1"/>
  <c r="J40" i="11"/>
  <c r="M40" i="11" s="1"/>
  <c r="J39" i="11"/>
  <c r="M39" i="11" s="1"/>
  <c r="J38" i="11"/>
  <c r="M38" i="11" s="1"/>
  <c r="J37" i="11"/>
  <c r="M37" i="11" s="1"/>
  <c r="J36" i="11"/>
  <c r="M36" i="11" s="1"/>
  <c r="J35" i="11"/>
  <c r="M35" i="11" s="1"/>
  <c r="J34" i="11"/>
  <c r="M34" i="11" s="1"/>
  <c r="J33" i="11"/>
  <c r="M33" i="11" s="1"/>
  <c r="J32" i="11"/>
  <c r="M32" i="11" s="1"/>
  <c r="J31" i="11"/>
  <c r="M31" i="11" s="1"/>
  <c r="J30" i="11"/>
  <c r="M30" i="11" s="1"/>
  <c r="J29" i="11"/>
  <c r="M29" i="11" s="1"/>
  <c r="M28" i="11"/>
  <c r="M27" i="11"/>
  <c r="J26" i="11"/>
  <c r="M26" i="11" s="1"/>
  <c r="J25" i="11"/>
  <c r="M25" i="11" s="1"/>
  <c r="J24" i="11"/>
  <c r="M24" i="11" s="1"/>
  <c r="J23" i="11"/>
  <c r="M23" i="11" s="1"/>
  <c r="J22" i="11"/>
  <c r="M22" i="11" s="1"/>
  <c r="J151" i="11"/>
  <c r="M151" i="11" s="1"/>
  <c r="J150" i="11"/>
  <c r="M150" i="11" s="1"/>
  <c r="J149" i="11"/>
  <c r="M149" i="11" s="1"/>
  <c r="J148" i="11"/>
  <c r="M148" i="11" s="1"/>
  <c r="J147" i="11"/>
  <c r="M147" i="11" s="1"/>
  <c r="J146" i="11"/>
  <c r="M146" i="11" s="1"/>
  <c r="J145" i="11"/>
  <c r="M145" i="11" s="1"/>
  <c r="J144" i="11"/>
  <c r="M144" i="11" s="1"/>
  <c r="J143" i="11"/>
  <c r="M143" i="11" s="1"/>
  <c r="J142" i="11"/>
  <c r="M142" i="11" s="1"/>
  <c r="J141" i="11"/>
  <c r="M141" i="11" s="1"/>
  <c r="J140" i="11"/>
  <c r="M140" i="11" s="1"/>
  <c r="J139" i="11"/>
  <c r="M139" i="11" s="1"/>
  <c r="J138" i="11"/>
  <c r="M138" i="11" s="1"/>
  <c r="J137" i="11"/>
  <c r="M137" i="11" s="1"/>
  <c r="J136" i="11"/>
  <c r="M136" i="11" s="1"/>
  <c r="J135" i="11"/>
  <c r="M135" i="11" s="1"/>
  <c r="J134" i="11"/>
  <c r="M134" i="11" s="1"/>
  <c r="J133" i="11"/>
  <c r="M133" i="11" s="1"/>
  <c r="J132" i="11"/>
  <c r="M132" i="11" s="1"/>
  <c r="J131" i="11"/>
  <c r="M131" i="11" s="1"/>
  <c r="J130" i="11"/>
  <c r="M130" i="11" s="1"/>
  <c r="J129" i="11"/>
  <c r="M129" i="11" s="1"/>
  <c r="J128" i="11"/>
  <c r="M128" i="11" s="1"/>
  <c r="J127" i="11"/>
  <c r="M127" i="11" s="1"/>
  <c r="J126" i="11"/>
  <c r="M126" i="11" s="1"/>
  <c r="J125" i="11"/>
  <c r="M125" i="11" s="1"/>
  <c r="J124" i="11"/>
  <c r="M124" i="11" s="1"/>
  <c r="J123" i="11"/>
  <c r="M123" i="11"/>
  <c r="J122" i="11"/>
  <c r="M122" i="11" s="1"/>
  <c r="J121" i="11"/>
  <c r="M121" i="11" s="1"/>
  <c r="J120" i="11"/>
  <c r="M120" i="11" s="1"/>
  <c r="J119" i="11"/>
  <c r="M119" i="11" s="1"/>
  <c r="J118" i="11"/>
  <c r="M118" i="11" s="1"/>
  <c r="J117" i="11"/>
  <c r="M117" i="11" s="1"/>
  <c r="J116" i="11"/>
  <c r="M116" i="11" s="1"/>
  <c r="J115" i="11"/>
  <c r="M115" i="11" s="1"/>
  <c r="J114" i="11"/>
  <c r="M114" i="11" s="1"/>
  <c r="J113" i="11"/>
  <c r="M113" i="11" s="1"/>
  <c r="J112" i="11"/>
  <c r="M112" i="11" s="1"/>
  <c r="J111" i="11"/>
  <c r="M111" i="11" s="1"/>
  <c r="J110" i="11"/>
  <c r="M110" i="11" s="1"/>
  <c r="J109" i="11"/>
  <c r="M109" i="11" s="1"/>
  <c r="J108" i="11"/>
  <c r="M108" i="11" s="1"/>
  <c r="J107" i="11"/>
  <c r="M107" i="11" s="1"/>
  <c r="M71" i="11"/>
  <c r="J21" i="11"/>
  <c r="M21" i="11" s="1"/>
  <c r="L64" i="14"/>
  <c r="L63" i="14"/>
  <c r="L62" i="14"/>
  <c r="L61" i="14"/>
  <c r="L60" i="14"/>
  <c r="L59" i="14"/>
  <c r="L58" i="14"/>
  <c r="L57" i="14"/>
  <c r="L56" i="14"/>
  <c r="L55" i="14"/>
  <c r="L54" i="14"/>
  <c r="L53" i="14"/>
  <c r="L52" i="14"/>
  <c r="L39" i="14"/>
  <c r="L38" i="14"/>
  <c r="L37" i="14"/>
  <c r="L36" i="14"/>
  <c r="L35" i="14"/>
  <c r="L34" i="14"/>
  <c r="L33" i="14"/>
  <c r="L32" i="14"/>
  <c r="L31" i="14"/>
  <c r="L30" i="14"/>
  <c r="L29" i="14"/>
  <c r="L28" i="14"/>
  <c r="L27" i="14"/>
  <c r="L26" i="14"/>
  <c r="L25" i="14"/>
  <c r="L24" i="14"/>
  <c r="L23" i="14"/>
  <c r="L22" i="14"/>
  <c r="L21" i="14"/>
  <c r="D54" i="14"/>
  <c r="D53" i="14"/>
  <c r="D52" i="14"/>
  <c r="D23" i="14"/>
  <c r="D22" i="14"/>
  <c r="D21" i="14"/>
  <c r="D4" i="14"/>
</calcChain>
</file>

<file path=xl/sharedStrings.xml><?xml version="1.0" encoding="utf-8"?>
<sst xmlns="http://schemas.openxmlformats.org/spreadsheetml/2006/main" count="935" uniqueCount="613">
  <si>
    <t>Inter-Organization Transactions</t>
  </si>
  <si>
    <t>O/S Balance</t>
  </si>
  <si>
    <t>(Due From)</t>
  </si>
  <si>
    <t>Revenue/Transfer</t>
  </si>
  <si>
    <t>Amount</t>
  </si>
  <si>
    <t>Number</t>
  </si>
  <si>
    <t>Account (SCOA)</t>
  </si>
  <si>
    <t>Expenditure/Transfer</t>
  </si>
  <si>
    <t>(Due To)</t>
  </si>
  <si>
    <t>Form Name</t>
  </si>
  <si>
    <t>Due Date</t>
  </si>
  <si>
    <t>Applicable Organizations</t>
  </si>
  <si>
    <t>Submission Requirements</t>
  </si>
  <si>
    <t>Purpose of Form</t>
  </si>
  <si>
    <t>GASB/GAAP
References</t>
  </si>
  <si>
    <t>SAO Contact</t>
  </si>
  <si>
    <t>General Information</t>
  </si>
  <si>
    <t>Instructions</t>
  </si>
  <si>
    <t>A.</t>
  </si>
  <si>
    <t>B.</t>
  </si>
  <si>
    <t>C.</t>
  </si>
  <si>
    <t>Not Applicable</t>
  </si>
  <si>
    <t>Judicial Branch - Juvenile Courts</t>
  </si>
  <si>
    <t>Public Service Commission</t>
  </si>
  <si>
    <t>Secretary of State</t>
  </si>
  <si>
    <t>Subsequent Injury Trust Fund</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</si>
  <si>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</si>
  <si>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</si>
  <si>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</si>
  <si>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</si>
  <si>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</si>
  <si>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</si>
  <si>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</si>
  <si>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</si>
  <si>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</si>
  <si>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</si>
  <si>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</si>
  <si>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</si>
  <si>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</si>
  <si>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</si>
  <si>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</si>
  <si>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</si>
  <si>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North Georgia Mountains Authority</t>
  </si>
  <si>
    <t>Lake Lanier Islands Development Authority</t>
  </si>
  <si>
    <t>Correctional Industries Administration</t>
  </si>
  <si>
    <t>Music Hall of Fame</t>
  </si>
  <si>
    <t>Boll Weevil Eradication Foundation</t>
  </si>
  <si>
    <t>930X</t>
  </si>
  <si>
    <t>Agricultural Commodities Commission</t>
  </si>
  <si>
    <t>Sapelo Island Heritage Authority</t>
  </si>
  <si>
    <t>Peace Officers' Annuity and Benefit Fund</t>
  </si>
  <si>
    <t>Judges of the Probate Courts Retirement Fund</t>
  </si>
  <si>
    <t>Sheriffs' Retirement Fund</t>
  </si>
  <si>
    <t>Regional Transportation Authority, Georgia</t>
  </si>
  <si>
    <t>OneGeorgia Authority</t>
  </si>
  <si>
    <t>Southwest Georgia Railroad Excursion Authority</t>
  </si>
  <si>
    <t>Oconee River Greenway Authority</t>
  </si>
  <si>
    <t>Magistrates Retirement Fund</t>
  </si>
  <si>
    <t>Georgia State University Foundation</t>
  </si>
  <si>
    <t>Georgia State University Research Foundation, Incorporated</t>
  </si>
  <si>
    <t>Georgia Tech Athletic Association</t>
  </si>
  <si>
    <t>Georgia Tech Facilities, Incorporated</t>
  </si>
  <si>
    <t>Georgia Tech Foundation, Incorporated</t>
  </si>
  <si>
    <t>Georgia Tech Research Corporation</t>
  </si>
  <si>
    <t>Kennesaw State University Foundation, Incorporated</t>
  </si>
  <si>
    <t>Medical College of Georgia Foundation, Incorporated</t>
  </si>
  <si>
    <t>Medical College of Georgia Health, Incorporated</t>
  </si>
  <si>
    <t>Medical College of Georgia Physician's Practice Group Foundation</t>
  </si>
  <si>
    <t>University of Georgia Athletic Association, Incorporated</t>
  </si>
  <si>
    <t>University of Georgia Foundation</t>
  </si>
  <si>
    <t>University of Georgia Research Foundation, Incorporated</t>
  </si>
  <si>
    <t>University System of Georgia Foundation, Incorporated</t>
  </si>
  <si>
    <t>Entity</t>
  </si>
  <si>
    <t>Entity Code:</t>
  </si>
  <si>
    <t xml:space="preserve">Entity Name: </t>
  </si>
  <si>
    <t>Prepared By:</t>
  </si>
  <si>
    <t>Telephone #:</t>
  </si>
  <si>
    <t>(add lines as necessary)</t>
  </si>
  <si>
    <t>D.</t>
  </si>
  <si>
    <r>
      <t xml:space="preserve">Provide requested details on resources provided </t>
    </r>
    <r>
      <rPr>
        <b/>
        <u/>
        <sz val="11"/>
        <color indexed="8"/>
        <rFont val="Times New Roman"/>
        <family val="1"/>
      </rPr>
      <t>by</t>
    </r>
    <r>
      <rPr>
        <sz val="11"/>
        <color indexed="8"/>
        <rFont val="Times New Roman"/>
        <family val="1"/>
      </rPr>
      <t xml:space="preserve"> another State organization for the following:</t>
    </r>
  </si>
  <si>
    <r>
      <t xml:space="preserve">Provide requested details on resources provided </t>
    </r>
    <r>
      <rPr>
        <b/>
        <u/>
        <sz val="11"/>
        <color indexed="8"/>
        <rFont val="Times New Roman"/>
        <family val="1"/>
      </rPr>
      <t>to</t>
    </r>
    <r>
      <rPr>
        <sz val="11"/>
        <color indexed="8"/>
        <rFont val="Times New Roman"/>
        <family val="1"/>
      </rPr>
      <t xml:space="preserve"> another State organization for the following:</t>
    </r>
  </si>
  <si>
    <t>Department of Human Services</t>
  </si>
  <si>
    <t>Office of the Governor</t>
  </si>
  <si>
    <t>Georgia Technology Authority</t>
  </si>
  <si>
    <t>State Accounting Office</t>
  </si>
  <si>
    <t>a</t>
  </si>
  <si>
    <t>b</t>
  </si>
  <si>
    <t>c</t>
  </si>
  <si>
    <t>d</t>
  </si>
  <si>
    <t>Receivables / Due From Other Funds</t>
  </si>
  <si>
    <t>Copy resulting list onto "AR - Due From" tab.</t>
  </si>
  <si>
    <t>Payables / Due To Other Funds</t>
  </si>
  <si>
    <t>Copy resulting list onto "AP - Due To" tab</t>
  </si>
  <si>
    <t>Section A.</t>
  </si>
  <si>
    <t>Section B.</t>
  </si>
  <si>
    <t>Section C.</t>
  </si>
  <si>
    <t>Section D.</t>
  </si>
  <si>
    <t>(insert additional lines as necessary)</t>
  </si>
  <si>
    <t>Technical College System of Georgia</t>
  </si>
  <si>
    <t>Employees' Retirement System of Georgia</t>
  </si>
  <si>
    <t>Description 1</t>
  </si>
  <si>
    <t>Description 2</t>
  </si>
  <si>
    <t>AMOUNT</t>
  </si>
  <si>
    <t>Period</t>
  </si>
  <si>
    <t>Year</t>
  </si>
  <si>
    <t>C1</t>
  </si>
  <si>
    <t>C2</t>
  </si>
  <si>
    <t>C3</t>
  </si>
  <si>
    <t>C4</t>
  </si>
  <si>
    <t>Scenario</t>
  </si>
  <si>
    <t>View</t>
  </si>
  <si>
    <t>Form Recd</t>
  </si>
  <si>
    <t>Actual</t>
  </si>
  <si>
    <t>Form is NA</t>
  </si>
  <si>
    <t>HFM Entity</t>
  </si>
  <si>
    <t>Inter Org Xfers</t>
  </si>
  <si>
    <t>Form_InterOrg</t>
  </si>
  <si>
    <t>NA_InterOrg</t>
  </si>
  <si>
    <t>BU</t>
  </si>
  <si>
    <t xml:space="preserve">DESC </t>
  </si>
  <si>
    <t>HFM Fund (C1)</t>
  </si>
  <si>
    <t>Department of Agriculture</t>
  </si>
  <si>
    <t>EW_ADJ</t>
  </si>
  <si>
    <t>40300(GF)</t>
  </si>
  <si>
    <t>Department of Administrative Services - General Fund</t>
  </si>
  <si>
    <t>40300(ISF)</t>
  </si>
  <si>
    <t>Department of Administrative Services - ISF</t>
  </si>
  <si>
    <t>Department of Audits and Accounts</t>
  </si>
  <si>
    <t>Department of Banking and Finance</t>
  </si>
  <si>
    <t>Department of Insurance</t>
  </si>
  <si>
    <t>Georgia State Financing and Investment Commission</t>
  </si>
  <si>
    <t>State Properties Commission</t>
  </si>
  <si>
    <t>Department of Defense</t>
  </si>
  <si>
    <t>Department of Education</t>
  </si>
  <si>
    <t>Prosecuting Attorneys - Judicial Branch</t>
  </si>
  <si>
    <t>Department of Community Health</t>
  </si>
  <si>
    <t>Georgia Forestry Commission</t>
  </si>
  <si>
    <t>Department of Economic Development</t>
  </si>
  <si>
    <t>Judicial Branch - Court of Appeals</t>
  </si>
  <si>
    <t>44000(GF)</t>
  </si>
  <si>
    <t>44000(ENT)</t>
  </si>
  <si>
    <t>Georgia Student Finance Commission</t>
  </si>
  <si>
    <t>State Soil and Water Conservation Commission</t>
  </si>
  <si>
    <t>Teachers' Retirement System of Georgia</t>
  </si>
  <si>
    <t>Georgia Aviation Hall of Fame</t>
  </si>
  <si>
    <t>Office of Treasury and Fiscal Services</t>
  </si>
  <si>
    <t>State Department of Veterans' Service</t>
  </si>
  <si>
    <t>Stone Mountain Memorial Association</t>
  </si>
  <si>
    <t>Georgia Higher Education Assistance</t>
  </si>
  <si>
    <t>Georgia Seed Development Commission</t>
  </si>
  <si>
    <t>Georgia Geo. L. Smith IIWorld Congress Center Authority</t>
  </si>
  <si>
    <t>Georgia Housing and Finance Authority</t>
  </si>
  <si>
    <t>Georgia Highway Authority</t>
  </si>
  <si>
    <t>Georgia Agricultural Exposition Authority</t>
  </si>
  <si>
    <t>92700(GF)</t>
  </si>
  <si>
    <t>State Road and Tollway Authority - General Fund</t>
  </si>
  <si>
    <t>92700(ENT)</t>
  </si>
  <si>
    <t>State Road and Tollway Authority - Enterprise Fund</t>
  </si>
  <si>
    <t>Georgia Environmental Facilities Authority</t>
  </si>
  <si>
    <t>Georgia Agrirama Development Authority</t>
  </si>
  <si>
    <t>Georgia Sports Hall of Fame Authority</t>
  </si>
  <si>
    <t>Superior Court Clerks Retirement Fund</t>
  </si>
  <si>
    <t>Firefighters' Pension Fund</t>
  </si>
  <si>
    <t>Georgia Superior Court Clerks Cooperative Authority</t>
  </si>
  <si>
    <t>Georgia Golf Hall of Fame Board</t>
  </si>
  <si>
    <t>Georgia Rail Passenger Authority</t>
  </si>
  <si>
    <t>Georgia Military College</t>
  </si>
  <si>
    <t>Georgia Higher Education Facilities Authority</t>
  </si>
  <si>
    <t>Georgia Lottery Corporation</t>
  </si>
  <si>
    <t>Georgia International and Maritime Trade Center Authority</t>
  </si>
  <si>
    <t>Georgia Golf Hall of Fame Authority</t>
  </si>
  <si>
    <t>Georgia Public Telecommunications Commission</t>
  </si>
  <si>
    <t>Georgia Medical Center Authority</t>
  </si>
  <si>
    <t>Georgia Economic Development Foundation, Inc.</t>
  </si>
  <si>
    <t>Georgia Tourism Foundation</t>
  </si>
  <si>
    <t>Georgia Aviation Authority</t>
  </si>
  <si>
    <t>GA Southern Univ. Housing Foundation</t>
  </si>
  <si>
    <t>Valdosta State University Auxiliary Services Real Estate Foundation, Inc.</t>
  </si>
  <si>
    <t>If this form is not applicable to your organization, please indicate by selecting 'Not Applicable' from the drop down box.</t>
  </si>
  <si>
    <t>John Sample</t>
  </si>
  <si>
    <t>555-555-5555</t>
  </si>
  <si>
    <t>Entity Name</t>
  </si>
  <si>
    <t>Pivot Table criteria: Name(put in "Row Labels" of pivot table field list), Account (put in "Row Labels" of pivot table field list), Gross Amount (put in "Values" of pivot table field list)</t>
  </si>
  <si>
    <t>40200_EWAdj</t>
  </si>
  <si>
    <t>40300_EWAdj</t>
  </si>
  <si>
    <t>40300_40001</t>
  </si>
  <si>
    <t>40400_EWAdj</t>
  </si>
  <si>
    <t>40600_EWAdj</t>
  </si>
  <si>
    <t>40700_EWAdj</t>
  </si>
  <si>
    <t>40800_EWAdj</t>
  </si>
  <si>
    <t>40900_EWAdj</t>
  </si>
  <si>
    <t>41000_EWAdj</t>
  </si>
  <si>
    <t>41100_EWAdj</t>
  </si>
  <si>
    <t>41400_EWAdj</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</si>
  <si>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</si>
  <si>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</si>
  <si>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</si>
  <si>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</si>
  <si>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</si>
  <si>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</si>
  <si>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</si>
  <si>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</si>
  <si>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</si>
  <si>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</si>
  <si>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</si>
  <si>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</si>
  <si>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</si>
  <si>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</si>
  <si>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44000_EWAdj</t>
  </si>
  <si>
    <t>44000_30200</t>
  </si>
  <si>
    <t>44100_EWAdj</t>
  </si>
  <si>
    <t>44200_EWAdj</t>
  </si>
  <si>
    <t>44400_EWAdj</t>
  </si>
  <si>
    <t>46100_EWAdj</t>
  </si>
  <si>
    <t>46200_EWAdj</t>
  </si>
  <si>
    <t>46500_EWAdj</t>
  </si>
  <si>
    <t>46600_EWAdj</t>
  </si>
  <si>
    <t>46700_EWAdj</t>
  </si>
  <si>
    <t>46900_EWAdj</t>
  </si>
  <si>
    <t>47000_EWAdj</t>
  </si>
  <si>
    <t>47100_EWAdj</t>
  </si>
  <si>
    <t>47200_30400</t>
  </si>
  <si>
    <t>47400_EWAdj</t>
  </si>
  <si>
    <t>47500_EWAdj</t>
  </si>
  <si>
    <t>47600_EWAdj</t>
  </si>
  <si>
    <t>47800_EWAdj</t>
  </si>
  <si>
    <t>48200_80106</t>
  </si>
  <si>
    <t>48400_EWAdj</t>
  </si>
  <si>
    <t>48600_EWAdj</t>
  </si>
  <si>
    <t>48800_EWAdj</t>
  </si>
  <si>
    <t>48900_80301</t>
  </si>
  <si>
    <t>49000_EWAdj</t>
  </si>
  <si>
    <t>49200_EWAdj</t>
  </si>
  <si>
    <t>85040_90001</t>
  </si>
  <si>
    <t>85240_90001</t>
  </si>
  <si>
    <t>85440_90001</t>
  </si>
  <si>
    <t>85640_90001</t>
  </si>
  <si>
    <t>85840_90001</t>
  </si>
  <si>
    <t>86040_90001</t>
  </si>
  <si>
    <t>86240_90001</t>
  </si>
  <si>
    <t>86440_90001</t>
  </si>
  <si>
    <t>86640_90001</t>
  </si>
  <si>
    <t>86840_90001</t>
  </si>
  <si>
    <t>87240_90001</t>
  </si>
  <si>
    <t>87640_90001</t>
  </si>
  <si>
    <t>88040_90001</t>
  </si>
  <si>
    <t>88440_90001</t>
  </si>
  <si>
    <t>88640_90001</t>
  </si>
  <si>
    <t>88840_90001</t>
  </si>
  <si>
    <t>91100_90001</t>
  </si>
  <si>
    <t>46200_90231</t>
  </si>
  <si>
    <t>91300_90001</t>
  </si>
  <si>
    <t>91400_90001</t>
  </si>
  <si>
    <t>91600_90001</t>
  </si>
  <si>
    <t>91700_90001</t>
  </si>
  <si>
    <t>91800_90001</t>
  </si>
  <si>
    <t>92100_40001</t>
  </si>
  <si>
    <t>92200_90001</t>
  </si>
  <si>
    <t>92300_90001</t>
  </si>
  <si>
    <t>92600_90001</t>
  </si>
  <si>
    <t>92700_EWAdj</t>
  </si>
  <si>
    <t>92700_20000</t>
  </si>
  <si>
    <t>92800_90001</t>
  </si>
  <si>
    <t>94700_80106</t>
  </si>
  <si>
    <t>94800_80106</t>
  </si>
  <si>
    <t>94900_80106</t>
  </si>
  <si>
    <t>95000_80106</t>
  </si>
  <si>
    <t>95100_80106</t>
  </si>
  <si>
    <t>95500_90001</t>
  </si>
  <si>
    <t>97300_90001</t>
  </si>
  <si>
    <t>97600_90001</t>
  </si>
  <si>
    <t>97700_90001</t>
  </si>
  <si>
    <t>98000_40001</t>
  </si>
  <si>
    <t>98100_90001</t>
  </si>
  <si>
    <t>99100_80106</t>
  </si>
  <si>
    <t>This form is designed to collect information on outstanding balances between organizations in the State reporting entity.  The outstanding balances will provide the information needed to prepare appropriate GAAP adjusting entries and accompanying disclosures.</t>
  </si>
  <si>
    <t>e</t>
  </si>
  <si>
    <t>Prepare a summary of outstanding payables at June 30 by vendor via a pivot table (note account exclusions listed above).</t>
  </si>
  <si>
    <t>90000_40001</t>
  </si>
  <si>
    <t>E-mail Address:</t>
  </si>
  <si>
    <t>jsample@sao.ga.gov</t>
  </si>
  <si>
    <t>40500_EWAdj</t>
  </si>
  <si>
    <t>Training</t>
  </si>
  <si>
    <r>
      <rPr>
        <b/>
        <sz val="12"/>
        <rFont val="Times New Roman"/>
        <family val="1"/>
      </rPr>
      <t>Any outstanding balances</t>
    </r>
    <r>
      <rPr>
        <sz val="12"/>
        <rFont val="Times New Roman"/>
        <family val="1"/>
      </rPr>
      <t xml:space="preserve"> for receivables (A/R / Due From) and payables (A/P / Due To) between business units </t>
    </r>
    <r>
      <rPr>
        <b/>
        <sz val="12"/>
        <rFont val="Times New Roman"/>
        <family val="1"/>
      </rPr>
      <t xml:space="preserve">must be reported </t>
    </r>
    <r>
      <rPr>
        <sz val="12"/>
        <rFont val="Times New Roman"/>
        <family val="1"/>
      </rPr>
      <t>for all agencies in the State reporting entity.</t>
    </r>
  </si>
  <si>
    <t>If this form is not applicable to your organization, please indicate by selecting 'Not Applicable' from the drop down box and/or by selecting the 'Not Applicable' selection from the drop down box on the 'Not Applicable' form. Either way of communication to let SAO know this form is Not Applicable to the organization is accepted.</t>
  </si>
  <si>
    <t xml:space="preserve">Select the entity code number from the drop-down menu (organization name should be automatically populated), enter preparer's name, telephone number, and email address in the fields provided.  </t>
  </si>
  <si>
    <t>Encumbrance</t>
  </si>
  <si>
    <t>Related</t>
  </si>
  <si>
    <t>Transactions</t>
  </si>
  <si>
    <t>Remove</t>
  </si>
  <si>
    <t>No encumbrance-related transactions should be included on this form and please remove the encumbrance related balance in column J.</t>
  </si>
  <si>
    <t xml:space="preserve">Including </t>
  </si>
  <si>
    <t>Net of</t>
  </si>
  <si>
    <t>Related Transactions</t>
  </si>
  <si>
    <t xml:space="preserve">Training related to this form is available online through the Carl Vinson Institute of Government which is located on the SAO website as:  </t>
  </si>
  <si>
    <t>No encumbrance-related transactions should be included on this form and should be deducted in the column shown in the form.  For organizations not utilizing encumbrance accounting, the balance of due to/from amounts can be entered into column J.</t>
  </si>
  <si>
    <t>Georgia Foundation for Public Education</t>
  </si>
  <si>
    <t>910Au_90001</t>
  </si>
  <si>
    <t>910Fd_90001</t>
  </si>
  <si>
    <t>96900_30001</t>
  </si>
  <si>
    <t>93000_60170</t>
  </si>
  <si>
    <t>930X_60170</t>
  </si>
  <si>
    <t>http://sao.georgia.gov/year-end-training-videos</t>
  </si>
  <si>
    <t>Governor's Defense Initiative, Inc.</t>
  </si>
  <si>
    <t xml:space="preserve"> </t>
  </si>
  <si>
    <t>Select Agency Number</t>
  </si>
  <si>
    <t>from Drop Down Box</t>
  </si>
  <si>
    <t>All organizations included in the State reporting entity.  Because such information will not be reported in sufficient detail in separately issued independent audit reports, this form must be submitted by all organizations in the State reporting entity to SAO, as supplementary information.</t>
  </si>
  <si>
    <t>Amount per</t>
  </si>
  <si>
    <t>corresponding</t>
  </si>
  <si>
    <t>Entity (for any</t>
  </si>
  <si>
    <t>amount over</t>
  </si>
  <si>
    <t>$250k</t>
  </si>
  <si>
    <t>Difference</t>
  </si>
  <si>
    <t>Notes (reason for difference)</t>
  </si>
  <si>
    <t xml:space="preserve">f </t>
  </si>
  <si>
    <t>$250k)</t>
  </si>
  <si>
    <t>No encumbrance-related transactions should be included on this form and please remove the encumbrance related balance in column I.</t>
  </si>
  <si>
    <t>Refer to the "Interorganization List" for entity numbers. (Insert additional lines as necessary)</t>
  </si>
  <si>
    <t>44600_EWAdj</t>
  </si>
  <si>
    <t>43000_EWAdj</t>
  </si>
  <si>
    <t>University of Georgia Southern University Housing Foundation, Incorporated</t>
  </si>
  <si>
    <t>48400_20200</t>
  </si>
  <si>
    <t>51270_80106</t>
  </si>
  <si>
    <t>40300_20000</t>
  </si>
  <si>
    <t>47700_EWAdj</t>
  </si>
  <si>
    <t>REPAID WITHIN 1 YEAR</t>
  </si>
  <si>
    <t>g</t>
  </si>
  <si>
    <r>
      <t>Complete "O/S Balance Including Encumbrance Related transactions (Due From)" column "</t>
    </r>
    <r>
      <rPr>
        <b/>
        <sz val="11"/>
        <rFont val="Times New Roman"/>
        <family val="1"/>
      </rPr>
      <t>H</t>
    </r>
    <r>
      <rPr>
        <sz val="11"/>
        <rFont val="Times New Roman"/>
        <family val="1"/>
      </rPr>
      <t xml:space="preserve">" of form by selecting the customer from the drop-down box and using the results from item </t>
    </r>
    <r>
      <rPr>
        <b/>
        <sz val="11"/>
        <rFont val="Times New Roman"/>
        <family val="1"/>
      </rPr>
      <t>c</t>
    </r>
    <r>
      <rPr>
        <sz val="11"/>
        <rFont val="Times New Roman"/>
        <family val="1"/>
      </rPr>
      <t>.</t>
    </r>
  </si>
  <si>
    <r>
      <t>Complete "Remove Encumbrance Related Transactions" column "</t>
    </r>
    <r>
      <rPr>
        <b/>
        <sz val="11"/>
        <rFont val="Times New Roman"/>
        <family val="1"/>
      </rPr>
      <t>I</t>
    </r>
    <r>
      <rPr>
        <sz val="11"/>
        <rFont val="Times New Roman"/>
        <family val="1"/>
      </rPr>
      <t>" of the form by removing any receivables recorded based on encumbrances (refer to Revenues Based on Encumbrances form to identify fund sources/accounts affected).</t>
    </r>
  </si>
  <si>
    <r>
      <t>Complete "O/S Balance Including Encumbrance Related transactions (Due To)" column "</t>
    </r>
    <r>
      <rPr>
        <b/>
        <sz val="11"/>
        <rFont val="Times New Roman"/>
        <family val="1"/>
      </rPr>
      <t>H</t>
    </r>
    <r>
      <rPr>
        <sz val="11"/>
        <rFont val="Times New Roman"/>
        <family val="1"/>
      </rPr>
      <t xml:space="preserve">" of form by selecting the customer from the drop-down box and using the results from item </t>
    </r>
    <r>
      <rPr>
        <b/>
        <sz val="11"/>
        <rFont val="Times New Roman"/>
        <family val="1"/>
      </rPr>
      <t>c</t>
    </r>
    <r>
      <rPr>
        <sz val="11"/>
        <rFont val="Times New Roman"/>
        <family val="1"/>
      </rPr>
      <t>.</t>
    </r>
  </si>
  <si>
    <r>
      <t>Complete "Remove Encumbrance Related Transactions" column "</t>
    </r>
    <r>
      <rPr>
        <b/>
        <sz val="11"/>
        <rFont val="Times New Roman"/>
        <family val="1"/>
      </rPr>
      <t>I</t>
    </r>
    <r>
      <rPr>
        <sz val="11"/>
        <rFont val="Times New Roman"/>
        <family val="1"/>
      </rPr>
      <t>" of the form by removing any payables recorded based on encumbrances.</t>
    </r>
  </si>
  <si>
    <t>Identify if balance is expected to be</t>
  </si>
  <si>
    <t>or</t>
  </si>
  <si>
    <t>NOT REPAID WITHIN 1 YEAR</t>
  </si>
  <si>
    <t>Repaid WITHIN 1 YEAR</t>
  </si>
  <si>
    <r>
      <t xml:space="preserve">Choose from drop down box if balance is expected to be repaid within one year or </t>
    </r>
    <r>
      <rPr>
        <b/>
        <sz val="11"/>
        <rFont val="Times New Roman"/>
        <family val="1"/>
      </rPr>
      <t>NOT</t>
    </r>
    <r>
      <rPr>
        <sz val="11"/>
        <rFont val="Times New Roman"/>
        <family val="1"/>
      </rPr>
      <t xml:space="preserve"> repaid within one year in column "</t>
    </r>
    <r>
      <rPr>
        <b/>
        <sz val="11"/>
        <rFont val="Times New Roman"/>
        <family val="1"/>
      </rPr>
      <t>K</t>
    </r>
    <r>
      <rPr>
        <sz val="11"/>
        <rFont val="Times New Roman"/>
        <family val="1"/>
      </rPr>
      <t>".</t>
    </r>
  </si>
  <si>
    <r>
      <t xml:space="preserve">Receivable amounts in excess of $250,000 outstanding (highlighted in </t>
    </r>
    <r>
      <rPr>
        <b/>
        <sz val="11"/>
        <color indexed="10"/>
        <rFont val="Times New Roman"/>
        <family val="1"/>
      </rPr>
      <t>red</t>
    </r>
    <r>
      <rPr>
        <sz val="11"/>
        <rFont val="Times New Roman"/>
        <family val="1"/>
      </rPr>
      <t>) must be reconciled with the corresponding entity.  Enter corresponding entity amount in column "</t>
    </r>
    <r>
      <rPr>
        <b/>
        <sz val="11"/>
        <rFont val="Times New Roman"/>
        <family val="1"/>
      </rPr>
      <t>L</t>
    </r>
    <r>
      <rPr>
        <sz val="11"/>
        <rFont val="Times New Roman"/>
        <family val="1"/>
      </rPr>
      <t>". If the corresponding entity is not showing a matching payable amount, a reason must be provided in column "</t>
    </r>
    <r>
      <rPr>
        <b/>
        <sz val="11"/>
        <rFont val="Times New Roman"/>
        <family val="1"/>
      </rPr>
      <t>N</t>
    </r>
    <r>
      <rPr>
        <sz val="11"/>
        <rFont val="Times New Roman"/>
        <family val="1"/>
      </rPr>
      <t>".  An A/P contact list will be provided with the Year end Forms memo.</t>
    </r>
  </si>
  <si>
    <r>
      <t xml:space="preserve">Payable amounts in excess of $250,000 outstanding (highlighted in </t>
    </r>
    <r>
      <rPr>
        <b/>
        <sz val="11"/>
        <color indexed="10"/>
        <rFont val="Times New Roman"/>
        <family val="1"/>
      </rPr>
      <t>red</t>
    </r>
    <r>
      <rPr>
        <sz val="11"/>
        <rFont val="Times New Roman"/>
        <family val="1"/>
      </rPr>
      <t>) must be reconciled with the corresponding entity.  Enter corresponding entity amount in column "</t>
    </r>
    <r>
      <rPr>
        <b/>
        <sz val="11"/>
        <rFont val="Times New Roman"/>
        <family val="1"/>
      </rPr>
      <t>L</t>
    </r>
    <r>
      <rPr>
        <sz val="11"/>
        <rFont val="Times New Roman"/>
        <family val="1"/>
      </rPr>
      <t>". If the corresponding entity is not showing a matching receivable amount, a reason must be provided in Column "</t>
    </r>
    <r>
      <rPr>
        <b/>
        <sz val="11"/>
        <rFont val="Times New Roman"/>
        <family val="1"/>
      </rPr>
      <t>N</t>
    </r>
    <r>
      <rPr>
        <sz val="11"/>
        <rFont val="Times New Roman"/>
        <family val="1"/>
      </rPr>
      <t>".  An A/R contact list will be provided with the Year end Forms memo.</t>
    </r>
  </si>
  <si>
    <t>Judicial Branch</t>
  </si>
  <si>
    <t>44500_EWAdj</t>
  </si>
  <si>
    <t>45200_EWAdj</t>
  </si>
  <si>
    <t>DUE TO/PAYABLE</t>
  </si>
  <si>
    <t>DUE FROM/RECEIVABLE</t>
  </si>
  <si>
    <t>Agriculture, Department of</t>
  </si>
  <si>
    <t>Administrative Services, Department of - GAA</t>
  </si>
  <si>
    <t>Administrative Services, Department of - General Fund</t>
  </si>
  <si>
    <t>Administrative Services, Department of - ISF</t>
  </si>
  <si>
    <t>Public Health, Department of</t>
  </si>
  <si>
    <t>Banking and Finance, Department of</t>
  </si>
  <si>
    <t>Accounting Office, State</t>
  </si>
  <si>
    <t>Financing and Investment Commission, Georgia State</t>
  </si>
  <si>
    <t>Defense, Department of</t>
  </si>
  <si>
    <t>Education, Department of</t>
  </si>
  <si>
    <t>Governor, Office of the</t>
  </si>
  <si>
    <t>Human Services, Department of</t>
  </si>
  <si>
    <t>Community Affairs, Department of</t>
  </si>
  <si>
    <t>Economic Development, Department of</t>
  </si>
  <si>
    <t>Juvenile Court Judges, Council of</t>
  </si>
  <si>
    <t>Labor, Department of  - Enterprise Fund</t>
  </si>
  <si>
    <t>Labor, Department of - General Fund</t>
  </si>
  <si>
    <t>Behavioral Health and Developmental Disabilities, Department of</t>
  </si>
  <si>
    <t>Law, Department of</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</si>
  <si>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</si>
  <si>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</si>
  <si>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</si>
  <si>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</si>
  <si>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</si>
  <si>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</si>
  <si>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</si>
  <si>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</si>
  <si>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</si>
  <si>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</si>
  <si>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</si>
  <si>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47610_90001</t>
  </si>
  <si>
    <t>Community Supervision, Department of</t>
  </si>
  <si>
    <t>Teachers Retirement System of Georgia</t>
  </si>
  <si>
    <t>Transportation, Department of</t>
  </si>
  <si>
    <t>Transportation, Department of - TIA</t>
  </si>
  <si>
    <t>State Treasurer, Office of the</t>
  </si>
  <si>
    <t>Workers' Compensation, State Board of</t>
  </si>
  <si>
    <t>Public Defender Standards Council, Georgia</t>
  </si>
  <si>
    <t>Development Authority, Georgia</t>
  </si>
  <si>
    <t>Ports Authority, Georgia</t>
  </si>
  <si>
    <t>Student Finance Authority, Georgia</t>
  </si>
  <si>
    <t>Higher Education Assistance Corporation, Georgia</t>
  </si>
  <si>
    <t>Seed Development Commission, Georgia</t>
  </si>
  <si>
    <t>Correctional Industries Administration, Georgia</t>
  </si>
  <si>
    <t>Highway Authority, Georgia</t>
  </si>
  <si>
    <t>Road and Tollway Authority, State - Enterprise Fund</t>
  </si>
  <si>
    <t>Road and Tollway Authority, State - General Fund</t>
  </si>
  <si>
    <t>Environmental Finance Authority, Georgia</t>
  </si>
  <si>
    <t>Firefighters' Pension Fund, Georgia</t>
  </si>
  <si>
    <t>Sheriffs' Retirement Fund of Georgia</t>
  </si>
  <si>
    <t>Superior Court Clerks' Cooperative Authority, Georgia</t>
  </si>
  <si>
    <t>Rail Passenger Authority, Georgia</t>
  </si>
  <si>
    <t>96800_90001</t>
  </si>
  <si>
    <t>Higher Education Facilities Authority, Georgia</t>
  </si>
  <si>
    <t>Lottery Corporation, Georgia</t>
  </si>
  <si>
    <t>Public Telecommunications Commission, Georgia</t>
  </si>
  <si>
    <t>Technology Authority, Georgia</t>
  </si>
  <si>
    <t>Magistrates Retirement Fund of Georgia</t>
  </si>
  <si>
    <t>Please refer to SAO's website for an updated list of organizations which are included in the State Reporting Entity. Refer to State Reporting Entity and GAAP Funds link below.</t>
  </si>
  <si>
    <t xml:space="preserve">  (SCOA 200012, 215xxx, and 262xxx) </t>
  </si>
  <si>
    <t>State Reporting Entity and GAAP Funds</t>
  </si>
  <si>
    <t>Prepare a detail of outstanding receivables at June 30 by customer via a pivot table (note account exclusions listed above). Pivot Table criteria: Customer (put in "Row Labels" of pivot table field list), Name (put in "Row Labels" of pivot table field list), Account (put in "Row Labels" of pivot table field list), Amount (put in "Values" of pivot table field list)</t>
  </si>
  <si>
    <t>https://cviog.uga.edu/training-and-education/financial-training/</t>
  </si>
  <si>
    <r>
      <rPr>
        <sz val="11"/>
        <rFont val="Times New Roman"/>
        <family val="1"/>
      </rPr>
      <t>For additional pivot table training, please use the following link, select</t>
    </r>
    <r>
      <rPr>
        <b/>
        <sz val="11"/>
        <rFont val="Times New Roman"/>
        <family val="1"/>
      </rPr>
      <t xml:space="preserve"> State Financial Video Tutorials, and scroll down to </t>
    </r>
    <r>
      <rPr>
        <b/>
        <i/>
        <sz val="11"/>
        <rFont val="Times New Roman"/>
        <family val="1"/>
      </rPr>
      <t xml:space="preserve">How to Create PivotTables  </t>
    </r>
  </si>
  <si>
    <t>Organizational Unit</t>
  </si>
  <si>
    <t>Metadata</t>
  </si>
  <si>
    <t xml:space="preserve">Audits and Accounts, Department of </t>
  </si>
  <si>
    <t>Insurance Department of the State of Georgia</t>
  </si>
  <si>
    <t>Properties Commission, State</t>
  </si>
  <si>
    <t>The Prosecuting Attorneys' Council of the State of Georgia</t>
  </si>
  <si>
    <t xml:space="preserve">Georgia Forestry Commission </t>
  </si>
  <si>
    <t>Court of Appeals, Georgia</t>
  </si>
  <si>
    <t>Judicial Council of Georgia</t>
  </si>
  <si>
    <t>Superior Courts, Georgia</t>
  </si>
  <si>
    <t>Supreme Court, Georgia</t>
  </si>
  <si>
    <t>General Assembly, Georgia</t>
  </si>
  <si>
    <t>House of Representatives, Georgia</t>
  </si>
  <si>
    <t>State Senate, Georgia</t>
  </si>
  <si>
    <t>REACH Georgia Foundation, Inc.</t>
  </si>
  <si>
    <t>Department of Veterans Service</t>
  </si>
  <si>
    <t>Augusta University Early Retirement Pension Plan</t>
  </si>
  <si>
    <t>Building Authority, Georgia</t>
  </si>
  <si>
    <t>Jekyll Island - State Park Authority</t>
  </si>
  <si>
    <t>Geo. L. Smith II Georgia World Congress Center Authority</t>
  </si>
  <si>
    <t>Housing and Finance Authority, Georgia</t>
  </si>
  <si>
    <t>Z_92400_90001</t>
  </si>
  <si>
    <t>Agricultural Exposition Authority</t>
  </si>
  <si>
    <t>Boll Weevil Eradication Foundation of Georgia, Inc.</t>
  </si>
  <si>
    <t>Z_46200_90311</t>
  </si>
  <si>
    <t>Peace Officers' Annuity and Benefit Fund of Georgia</t>
  </si>
  <si>
    <t>Judges of the Probate Courts Retirement Fund of Georgia</t>
  </si>
  <si>
    <t>Z_48400_90001</t>
  </si>
  <si>
    <t>Z_98700_20000</t>
  </si>
  <si>
    <t>Z_98900_20000</t>
  </si>
  <si>
    <t>Jekyll Island Foundation, Inc.</t>
  </si>
  <si>
    <t>Z_99400_90001</t>
  </si>
  <si>
    <t>Natural Resources Foundation, Georgia</t>
  </si>
  <si>
    <t>Z_46200_20000</t>
  </si>
  <si>
    <t>Agricultural Commodities Commissions</t>
  </si>
  <si>
    <t xml:space="preserve">Atlanta – Region Transit Link (ATL) Authority </t>
  </si>
  <si>
    <t>Savannah – Georgia Convention Center Authority</t>
  </si>
  <si>
    <t xml:space="preserve">
Please list any transactions between Georgia Technology Authority (98000) and Department of Administrative Services (40300) on the green tab labeled "FORM - Inter Org Txns ISF".  
List any transactions between GSFIC on the green tab labeled "FORM - Inter Org Txns GSFIC (40900)".  
</t>
  </si>
  <si>
    <r>
      <t>Specific types of inter-organization transactions have been</t>
    </r>
    <r>
      <rPr>
        <u/>
        <sz val="12"/>
        <rFont val="Times New Roman"/>
        <family val="1"/>
      </rPr>
      <t xml:space="preserve"> </t>
    </r>
    <r>
      <rPr>
        <b/>
        <u/>
        <sz val="12"/>
        <rFont val="Times New Roman"/>
        <family val="1"/>
      </rPr>
      <t>excluded</t>
    </r>
    <r>
      <rPr>
        <sz val="12"/>
        <rFont val="Times New Roman"/>
        <family val="1"/>
      </rPr>
      <t xml:space="preserve"> from the scope of this form as follows:</t>
    </r>
  </si>
  <si>
    <t>- Remittance or collection of payroll withholdings (e.g., State income taxes)</t>
  </si>
  <si>
    <t>- Remittance of surplus by budget units</t>
  </si>
  <si>
    <t>- Remittance of State Revenue Collections to the Treasury</t>
  </si>
  <si>
    <r>
      <t xml:space="preserve">- State Appropriations  receivable </t>
    </r>
    <r>
      <rPr>
        <b/>
        <sz val="12"/>
        <rFont val="Times New Roman"/>
        <family val="1"/>
      </rPr>
      <t>(SCOA 121xxx)</t>
    </r>
  </si>
  <si>
    <t>Georgia Veterans Service Foundation, Inc.</t>
  </si>
  <si>
    <t>z_15100_20000</t>
  </si>
  <si>
    <t>The Foundation for Public Education in Georgia, Inc.</t>
  </si>
  <si>
    <t>z_15300_90001</t>
  </si>
  <si>
    <t>Superior Court Clerks' Retirement Fund of Georgia</t>
  </si>
  <si>
    <t>99800_90001</t>
  </si>
  <si>
    <t>Data Source</t>
  </si>
  <si>
    <t>Movement</t>
  </si>
  <si>
    <t>Consolidation</t>
  </si>
  <si>
    <t>FCCS_Other Data</t>
  </si>
  <si>
    <t>FCCS_No Intercompany</t>
  </si>
  <si>
    <t>No Custom1</t>
  </si>
  <si>
    <t>No Custom2</t>
  </si>
  <si>
    <t>No Custom3</t>
  </si>
  <si>
    <t>FCCS_No Movement</t>
  </si>
  <si>
    <t>FCCS_YTD_Input</t>
  </si>
  <si>
    <t>No Custom4</t>
  </si>
  <si>
    <t>FCCS_Entity Input</t>
  </si>
  <si>
    <t>Inter Org Form Received</t>
  </si>
  <si>
    <t>Inter Org Form Not applicable</t>
  </si>
  <si>
    <t>FCC Formula</t>
  </si>
  <si>
    <t>FCC Account</t>
  </si>
  <si>
    <t>FCC Desc</t>
  </si>
  <si>
    <t>Phyllis Raines</t>
  </si>
  <si>
    <t>phyllis.raines@sao.ga.gov</t>
  </si>
  <si>
    <t>678-897-7182</t>
  </si>
  <si>
    <t>FY21</t>
  </si>
  <si>
    <r>
      <t xml:space="preserve">Note: Consider the impact of manual JVs affecting outstanding accounts receivable/payable balances between STATE organizations.  Use PeopleSoft query: 0GL076G_4092X_TBL_EXTRACT - GG Report Query Source Prompt to assist with determining whether or not to include manual JVs affecting accounts receivable/payable balances. Query criteria -  </t>
    </r>
    <r>
      <rPr>
        <b/>
        <sz val="12"/>
        <rFont val="Times New Roman"/>
        <family val="1"/>
      </rPr>
      <t xml:space="preserve">Account Range: </t>
    </r>
    <r>
      <rPr>
        <b/>
        <sz val="12"/>
        <color indexed="16"/>
        <rFont val="Times New Roman"/>
        <family val="1"/>
      </rPr>
      <t xml:space="preserve">101001-873012 </t>
    </r>
    <r>
      <rPr>
        <b/>
        <sz val="12"/>
        <rFont val="Times New Roman"/>
        <family val="1"/>
      </rPr>
      <t>Fiscal Year:</t>
    </r>
    <r>
      <rPr>
        <b/>
        <sz val="12"/>
        <color indexed="16"/>
        <rFont val="Times New Roman"/>
        <family val="1"/>
      </rPr>
      <t xml:space="preserve"> 2021 </t>
    </r>
    <r>
      <rPr>
        <b/>
        <sz val="12"/>
        <rFont val="Times New Roman"/>
        <family val="1"/>
      </rPr>
      <t>Period:</t>
    </r>
    <r>
      <rPr>
        <b/>
        <sz val="12"/>
        <color indexed="16"/>
        <rFont val="Times New Roman"/>
        <family val="1"/>
      </rPr>
      <t xml:space="preserve"> 0-998 </t>
    </r>
    <r>
      <rPr>
        <b/>
        <sz val="12"/>
        <rFont val="Times New Roman"/>
        <family val="1"/>
      </rPr>
      <t>Budget Year:</t>
    </r>
    <r>
      <rPr>
        <b/>
        <sz val="12"/>
        <color indexed="16"/>
        <rFont val="Times New Roman"/>
        <family val="1"/>
      </rPr>
      <t xml:space="preserve"> ALL </t>
    </r>
    <r>
      <rPr>
        <b/>
        <sz val="12"/>
        <rFont val="Times New Roman"/>
        <family val="1"/>
      </rPr>
      <t>Source:</t>
    </r>
    <r>
      <rPr>
        <b/>
        <sz val="12"/>
        <color indexed="16"/>
        <rFont val="Times New Roman"/>
        <family val="1"/>
      </rPr>
      <t xml:space="preserve"> MAN. If there are any manual JVs, incorporate them into the query results so the adjustment(s) are included on the form. </t>
    </r>
  </si>
  <si>
    <r>
      <t xml:space="preserve">E-MAIL the completed form to: </t>
    </r>
    <r>
      <rPr>
        <sz val="12"/>
        <color indexed="62"/>
        <rFont val="Times New Roman"/>
        <family val="1"/>
      </rPr>
      <t>SAO_Reporting@sao.ga.gov</t>
    </r>
    <r>
      <rPr>
        <sz val="12"/>
        <color indexed="10"/>
        <rFont val="Times New Roman"/>
        <family val="1"/>
      </rPr>
      <t xml:space="preserve">  </t>
    </r>
    <r>
      <rPr>
        <sz val="12"/>
        <rFont val="Times New Roman"/>
        <family val="1"/>
      </rPr>
      <t xml:space="preserve">  DO NOT SUBMIT A PAPER COPY.  Please make sure file is named as follows - </t>
    </r>
    <r>
      <rPr>
        <b/>
        <sz val="12"/>
        <color indexed="16"/>
        <rFont val="Times New Roman"/>
        <family val="1"/>
      </rPr>
      <t>XXX_Form21_Inter-Organization Transactions.xls</t>
    </r>
    <r>
      <rPr>
        <sz val="12"/>
        <rFont val="Times New Roman"/>
        <family val="1"/>
      </rPr>
      <t xml:space="preserve"> (where XXX is the reporting organization's entity code number).</t>
    </r>
  </si>
  <si>
    <t>JUN</t>
  </si>
  <si>
    <t>Intercompany</t>
  </si>
  <si>
    <t>Inter-organization transactions within and among the three GAAP fund categories (governmental, proprietary, and fiduciary) can be either interfund (between GAAP funds) or intrafund (within a GAAP fund). The difference between interfund and intrafund transactions is significant because interfund activity is reported in GAAP (fund) financial statements, while intrafund activity is not reported (transactions are eliminated).  GASB Codification sections 1800.102 - .107 describe the categories of interfund activity and the reporting requirements related to such activity and balances.  Please contact SAO with any questions regarding the fund in which various state organizations are reported in the ACFR.</t>
  </si>
  <si>
    <t>Entity List for Forms</t>
  </si>
  <si>
    <t>40300(GAA)</t>
  </si>
  <si>
    <t>419(GF)</t>
  </si>
  <si>
    <t>Community Health, Department of - regular</t>
  </si>
  <si>
    <t>419(SHBP)</t>
  </si>
  <si>
    <t>Community Health, Department of - SHBP</t>
  </si>
  <si>
    <t>Georgia General Assembly Joint Offices</t>
  </si>
  <si>
    <t>48400(TIA)</t>
  </si>
  <si>
    <t>Georgia Commission on the Holocaust</t>
  </si>
  <si>
    <t>49500_Ewadj</t>
  </si>
  <si>
    <t>910Au</t>
  </si>
  <si>
    <t>910FD</t>
  </si>
  <si>
    <t>91900_90001</t>
  </si>
  <si>
    <t>Z_99000_20200</t>
  </si>
  <si>
    <t>99600_90001</t>
  </si>
  <si>
    <t>40600</t>
  </si>
  <si>
    <t>40700</t>
  </si>
  <si>
    <t>15100</t>
  </si>
  <si>
    <t>15300</t>
  </si>
  <si>
    <t>40200</t>
  </si>
  <si>
    <t>40400</t>
  </si>
  <si>
    <t>40500</t>
  </si>
  <si>
    <t>40800</t>
  </si>
  <si>
    <t>40900</t>
  </si>
  <si>
    <t>41000</t>
  </si>
  <si>
    <t>41100</t>
  </si>
  <si>
    <t>41400</t>
  </si>
  <si>
    <t>41500</t>
  </si>
  <si>
    <t>41600</t>
  </si>
  <si>
    <t>41800</t>
  </si>
  <si>
    <t>42000</t>
  </si>
  <si>
    <t>42200</t>
  </si>
  <si>
    <t>42700</t>
  </si>
  <si>
    <t>42800</t>
  </si>
  <si>
    <t>42900</t>
  </si>
  <si>
    <t>43000</t>
  </si>
  <si>
    <t>43100</t>
  </si>
  <si>
    <t>43200</t>
  </si>
  <si>
    <t>43400</t>
  </si>
  <si>
    <t>43600</t>
  </si>
  <si>
    <t>43800</t>
  </si>
  <si>
    <t>44100</t>
  </si>
  <si>
    <t>44200</t>
  </si>
  <si>
    <t>44400</t>
  </si>
  <si>
    <t>44500</t>
  </si>
  <si>
    <t>44600</t>
  </si>
  <si>
    <t>45200</t>
  </si>
  <si>
    <t>46100</t>
  </si>
  <si>
    <t>46200</t>
  </si>
  <si>
    <t>46500</t>
  </si>
  <si>
    <t>46600</t>
  </si>
  <si>
    <t>46700</t>
  </si>
  <si>
    <t>46900</t>
  </si>
  <si>
    <t>47000</t>
  </si>
  <si>
    <t>47100</t>
  </si>
  <si>
    <t>47200</t>
  </si>
  <si>
    <t>47400</t>
  </si>
  <si>
    <t>47500</t>
  </si>
  <si>
    <t>47600</t>
  </si>
  <si>
    <t>47610</t>
  </si>
  <si>
    <t>47700</t>
  </si>
  <si>
    <t>47800</t>
  </si>
  <si>
    <t>48200</t>
  </si>
  <si>
    <t>48400</t>
  </si>
  <si>
    <t>48600</t>
  </si>
  <si>
    <t>48800</t>
  </si>
  <si>
    <t>48900</t>
  </si>
  <si>
    <t>49000</t>
  </si>
  <si>
    <t>49200</t>
  </si>
  <si>
    <t>49500</t>
  </si>
  <si>
    <t>51270</t>
  </si>
  <si>
    <t>85040</t>
  </si>
  <si>
    <t>85240</t>
  </si>
  <si>
    <t>85440</t>
  </si>
  <si>
    <t>85640</t>
  </si>
  <si>
    <t>85840</t>
  </si>
  <si>
    <t>86040</t>
  </si>
  <si>
    <t>86240</t>
  </si>
  <si>
    <t>86440</t>
  </si>
  <si>
    <t>86640</t>
  </si>
  <si>
    <t>86840</t>
  </si>
  <si>
    <t>87240</t>
  </si>
  <si>
    <t>87640</t>
  </si>
  <si>
    <t>88040</t>
  </si>
  <si>
    <t>88440</t>
  </si>
  <si>
    <t>88640</t>
  </si>
  <si>
    <t>88840</t>
  </si>
  <si>
    <t>90000</t>
  </si>
  <si>
    <t>91100</t>
  </si>
  <si>
    <t>91200</t>
  </si>
  <si>
    <t>91300</t>
  </si>
  <si>
    <t>91400</t>
  </si>
  <si>
    <t>91600</t>
  </si>
  <si>
    <t>91700</t>
  </si>
  <si>
    <t>91800</t>
  </si>
  <si>
    <t>91900</t>
  </si>
  <si>
    <t>92100</t>
  </si>
  <si>
    <t>92200</t>
  </si>
  <si>
    <t>92300</t>
  </si>
  <si>
    <t>92400</t>
  </si>
  <si>
    <t>92600</t>
  </si>
  <si>
    <t>92800</t>
  </si>
  <si>
    <t>93000</t>
  </si>
  <si>
    <t>94200</t>
  </si>
  <si>
    <t>94700</t>
  </si>
  <si>
    <t>94800</t>
  </si>
  <si>
    <t>94900</t>
  </si>
  <si>
    <t>95000</t>
  </si>
  <si>
    <t>95100</t>
  </si>
  <si>
    <t>95500</t>
  </si>
  <si>
    <t>96000</t>
  </si>
  <si>
    <t>96800</t>
  </si>
  <si>
    <t>96900</t>
  </si>
  <si>
    <t>97300</t>
  </si>
  <si>
    <t>97600</t>
  </si>
  <si>
    <t>97700</t>
  </si>
  <si>
    <t>98000</t>
  </si>
  <si>
    <t>98100</t>
  </si>
  <si>
    <t>98700</t>
  </si>
  <si>
    <t>98900</t>
  </si>
  <si>
    <t>99000</t>
  </si>
  <si>
    <t>99100</t>
  </si>
  <si>
    <t>99400</t>
  </si>
  <si>
    <t>99500</t>
  </si>
  <si>
    <t>99600</t>
  </si>
  <si>
    <t>99800</t>
  </si>
  <si>
    <t>Repaid WITHIN 1 year</t>
  </si>
  <si>
    <t>NOT Repaid WITHIN 1 year</t>
  </si>
  <si>
    <t>Run query: CAFR_ARXXX0410 for prompted criteria: (As of Accounting Date - 06/30/2021)</t>
  </si>
  <si>
    <t>Run query: CAFR_0AP029E_INTERUNIT_OUTSTND for prompted criteria: (Fiscal Year - 2021) (Less Than Fiscal Period - 13)  (Account From - 200001)( Account To - 296010)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</si>
</sst>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
    <numFmt numFmtId="166" formatCode="000\-000\-0000"/>
  </numFmts>
  <fonts count="70" x14ac:knownFonts="1">
    <font>
      <sz val="11"/>
      <color theme="1"/>
      <name val="Calibri"/>
      <family val="2"/>
      <scheme val="minor"/>
    </font>
    <font>
      <sz val="10"/>
      <name val="Arial"/>
      <family val="2"/>
    </font>
    <font>
      <b/>
      <sz val="12"/>
      <name val="Times New Roman"/>
      <family val="1"/>
    </font>
    <font>
      <sz val="12"/>
      <name val="Times New Roman"/>
      <family val="1"/>
    </font>
    <font>
      <sz val="12"/>
      <color indexed="62"/>
      <name val="Times New Roman"/>
      <family val="1"/>
    </font>
    <font>
      <sz val="12"/>
      <color indexed="10"/>
      <name val="Times New Roman"/>
      <family val="1"/>
    </font>
    <font>
      <b/>
      <sz val="12"/>
      <color indexed="16"/>
      <name val="Times New Roman"/>
      <family val="1"/>
    </font>
    <font>
      <sz val="10"/>
      <name val="Arial"/>
      <family val="2"/>
    </font>
    <font>
      <u/>
      <sz val="10"/>
      <color indexed="12"/>
      <name val="Arial"/>
      <family val="2"/>
    </font>
    <font>
      <sz val="10"/>
      <name val="Times New Roman"/>
      <family val="1"/>
    </font>
    <font>
      <sz val="10"/>
      <name val="MS Sans Serif"/>
      <family val="2"/>
    </font>
    <font>
      <sz val="11"/>
      <color indexed="8"/>
      <name val="Times New Roman"/>
      <family val="1"/>
    </font>
    <font>
      <b/>
      <sz val="10"/>
      <name val="Arial"/>
      <family val="2"/>
    </font>
    <font>
      <b/>
      <u/>
      <sz val="11"/>
      <color indexed="8"/>
      <name val="Times New Roman"/>
      <family val="1"/>
    </font>
    <font>
      <sz val="11"/>
      <name val="Times New Roman"/>
      <family val="1"/>
    </font>
    <font>
      <b/>
      <sz val="11"/>
      <name val="Times New Roman"/>
      <family val="1"/>
    </font>
    <font>
      <sz val="10"/>
      <name val="Arial"/>
      <family val="2"/>
    </font>
    <font>
      <sz val="10"/>
      <name val="Times New Roman"/>
      <family val="1"/>
    </font>
    <font>
      <u/>
      <sz val="10"/>
      <color indexed="12"/>
      <name val="Times New Roman"/>
      <family val="1"/>
    </font>
    <font>
      <b/>
      <sz val="10"/>
      <name val="Times New Roman"/>
      <family val="1"/>
    </font>
    <font>
      <u/>
      <sz val="11"/>
      <color indexed="12"/>
      <name val="Times New Roman"/>
      <family val="1"/>
    </font>
    <font>
      <b/>
      <sz val="11"/>
      <color indexed="10"/>
      <name val="Times New Roman"/>
      <family val="1"/>
    </font>
    <font>
      <b/>
      <sz val="8"/>
      <color indexed="8"/>
      <name val="Arial"/>
      <family val="2"/>
    </font>
    <font>
      <sz val="10"/>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Times New Roman"/>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Times New Roman"/>
      <family val="1"/>
    </font>
    <font>
      <sz val="12"/>
      <color rgb="FF000000"/>
      <name val="Times New Roman"/>
      <family val="1"/>
    </font>
    <font>
      <sz val="14"/>
      <color rgb="FF870E00"/>
      <name val="Times New Roman"/>
      <family val="1"/>
    </font>
    <font>
      <b/>
      <sz val="12"/>
      <color theme="1"/>
      <name val="Times New Roman"/>
      <family val="1"/>
    </font>
    <font>
      <sz val="11"/>
      <color theme="1"/>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b/>
      <sz val="11"/>
      <color rgb="FFFF0000"/>
      <name val="Times New Roman"/>
      <family val="1"/>
    </font>
    <font>
      <b/>
      <sz val="11"/>
      <color theme="9" tint="-0.249977111117893"/>
      <name val="Times New Roman"/>
      <family val="1"/>
    </font>
    <font>
      <b/>
      <sz val="11"/>
      <color theme="1"/>
      <name val="Times New Roman"/>
      <family val="1"/>
    </font>
    <font>
      <b/>
      <u/>
      <sz val="11"/>
      <color theme="1"/>
      <name val="Times New Roman"/>
      <family val="1"/>
    </font>
    <font>
      <sz val="8"/>
      <color rgb="FF870E00"/>
      <name val="Times New Roman"/>
      <family val="1"/>
    </font>
    <font>
      <sz val="14"/>
      <color rgb="FF0033CC"/>
      <name val="Times New Roman"/>
      <family val="1"/>
    </font>
    <font>
      <sz val="11"/>
      <color rgb="FF0033CC"/>
      <name val="Times New Roman"/>
      <family val="1"/>
    </font>
    <font>
      <b/>
      <sz val="11"/>
      <color rgb="FF0033CC"/>
      <name val="Times New Roman"/>
      <family val="1"/>
    </font>
    <font>
      <b/>
      <sz val="14"/>
      <color rgb="FF002060"/>
      <name val="Times New Roman"/>
      <family val="1"/>
    </font>
    <font>
      <sz val="8"/>
      <color theme="1"/>
      <name val="Times New Roman"/>
      <family val="1"/>
    </font>
    <font>
      <sz val="12"/>
      <color rgb="FF1F497D"/>
      <name val="Times New Roman"/>
      <family val="1"/>
    </font>
    <font>
      <sz val="10"/>
      <color rgb="FFFF0000"/>
      <name val="Times New Roman"/>
      <family val="1"/>
    </font>
    <font>
      <b/>
      <sz val="9"/>
      <color theme="1"/>
      <name val="Times New Roman"/>
      <family val="1"/>
    </font>
    <font>
      <b/>
      <sz val="12"/>
      <color rgb="FF870E00"/>
      <name val="Times New Roman"/>
      <family val="1"/>
    </font>
    <font>
      <sz val="12"/>
      <color rgb="FF870E00"/>
      <name val="Times New Roman"/>
      <family val="1"/>
    </font>
    <font>
      <b/>
      <i/>
      <sz val="11"/>
      <name val="Times New Roman"/>
      <family val="1"/>
    </font>
    <font>
      <u/>
      <sz val="12"/>
      <name val="Times New Roman"/>
      <family val="1"/>
    </font>
    <font>
      <b/>
      <u/>
      <sz val="12"/>
      <name val="Times New Roman"/>
      <family val="1"/>
    </font>
  </fonts>
  <fills count="42">
    <fill>
      <patternFill patternType="none"/>
    </fill>
    <fill>
      <patternFill patternType="gray125"/>
    </fill>
    <fill>
      <patternFill patternType="solid">
        <fgColor indexed="17"/>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99FF"/>
        <bgColor indexed="64"/>
      </patternFill>
    </fill>
    <fill>
      <patternFill patternType="solid">
        <fgColor theme="8" tint="0.79998168889431442"/>
        <bgColor theme="8" tint="0.79998168889431442"/>
      </patternFill>
    </fill>
  </fills>
  <borders count="16">
    <border>
      <left/>
      <right/>
      <top/>
      <bottom/>
      <diagonal/>
    </border>
    <border>
      <left/>
      <right/>
      <top style="medium">
        <color indexed="23"/>
      </top>
      <bottom style="medium">
        <color indexed="23"/>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8" tint="0.39997558519241921"/>
      </bottom>
      <diagonal/>
    </border>
  </borders>
  <cellStyleXfs count="67">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27" fillId="29" borderId="3" applyNumberFormat="0" applyAlignment="0" applyProtection="0"/>
    <xf numFmtId="0" fontId="28" fillId="30" borderId="4" applyNumberFormat="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0" fontId="30" fillId="31" borderId="0" applyNumberFormat="0" applyBorder="0" applyAlignment="0" applyProtection="0"/>
    <xf numFmtId="49" fontId="22" fillId="2" borderId="1">
      <alignment horizontal="center" vertical="center"/>
    </xf>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8" fillId="0" borderId="0" applyNumberFormat="0" applyFill="0" applyBorder="0" applyAlignment="0" applyProtection="0">
      <alignment vertical="top"/>
      <protection locked="0"/>
    </xf>
    <xf numFmtId="0" fontId="34" fillId="32" borderId="3" applyNumberFormat="0" applyAlignment="0" applyProtection="0"/>
    <xf numFmtId="0" fontId="35" fillId="0" borderId="8" applyNumberFormat="0" applyFill="0" applyAlignment="0" applyProtection="0"/>
    <xf numFmtId="0" fontId="36" fillId="33" borderId="0" applyNumberFormat="0" applyBorder="0" applyAlignment="0" applyProtection="0"/>
    <xf numFmtId="0" fontId="1" fillId="0" borderId="0"/>
    <xf numFmtId="0" fontId="9" fillId="0" borderId="0"/>
    <xf numFmtId="0" fontId="1" fillId="0" borderId="0"/>
    <xf numFmtId="0" fontId="7" fillId="0" borderId="0"/>
    <xf numFmtId="0" fontId="1" fillId="0" borderId="0"/>
    <xf numFmtId="0" fontId="37" fillId="0" borderId="0"/>
    <xf numFmtId="0" fontId="16" fillId="0" borderId="0"/>
    <xf numFmtId="0" fontId="1" fillId="0" borderId="0"/>
    <xf numFmtId="0" fontId="24" fillId="0" borderId="0"/>
    <xf numFmtId="0" fontId="17" fillId="0" borderId="0"/>
    <xf numFmtId="0" fontId="9" fillId="0" borderId="0"/>
    <xf numFmtId="0" fontId="23" fillId="0" borderId="0"/>
    <xf numFmtId="0" fontId="1" fillId="0" borderId="0"/>
    <xf numFmtId="0" fontId="1" fillId="0" borderId="0"/>
    <xf numFmtId="0" fontId="1" fillId="0" borderId="0"/>
    <xf numFmtId="0" fontId="24" fillId="34" borderId="9" applyNumberFormat="0" applyFont="0" applyAlignment="0" applyProtection="0"/>
    <xf numFmtId="0" fontId="38" fillId="29" borderId="10" applyNumberFormat="0" applyAlignment="0" applyProtection="0"/>
    <xf numFmtId="9" fontId="9" fillId="0" borderId="0" applyFont="0" applyFill="0" applyBorder="0" applyAlignment="0" applyProtection="0"/>
    <xf numFmtId="4" fontId="10" fillId="0" borderId="0" applyFont="0" applyFill="0" applyBorder="0" applyAlignment="0" applyProtection="0"/>
    <xf numFmtId="0" fontId="39" fillId="0" borderId="0" applyNumberFormat="0" applyFill="0" applyBorder="0" applyAlignment="0" applyProtection="0"/>
    <xf numFmtId="0" fontId="40" fillId="0" borderId="11" applyNumberFormat="0" applyFill="0" applyAlignment="0" applyProtection="0"/>
    <xf numFmtId="0" fontId="41" fillId="0" borderId="0" applyNumberFormat="0" applyFill="0" applyBorder="0" applyAlignment="0" applyProtection="0"/>
    <xf numFmtId="0" fontId="9" fillId="0" borderId="0"/>
  </cellStyleXfs>
  <cellXfs count="161">
    <xf numFmtId="0" fontId="0" fillId="0" borderId="0" xfId="0"/>
    <xf numFmtId="0" fontId="2" fillId="0" borderId="0" xfId="56" applyFont="1" applyAlignment="1">
      <alignment vertical="top" wrapText="1"/>
    </xf>
    <xf numFmtId="0" fontId="2" fillId="0" borderId="0" xfId="56" applyFont="1" applyAlignment="1">
      <alignment vertical="top"/>
    </xf>
    <xf numFmtId="0" fontId="3" fillId="0" borderId="0" xfId="56" applyFont="1" applyAlignment="1">
      <alignment vertical="top"/>
    </xf>
    <xf numFmtId="0" fontId="3" fillId="0" borderId="0" xfId="56" applyFont="1"/>
    <xf numFmtId="0" fontId="2" fillId="35" borderId="0" xfId="56" applyFont="1" applyFill="1" applyAlignment="1">
      <alignment vertical="top" wrapText="1"/>
    </xf>
    <xf numFmtId="0" fontId="2" fillId="35" borderId="0" xfId="56" applyFont="1" applyFill="1" applyAlignment="1">
      <alignment vertical="top"/>
    </xf>
    <xf numFmtId="0" fontId="3" fillId="35" borderId="0" xfId="56" applyFont="1" applyFill="1" applyAlignment="1">
      <alignment vertical="top"/>
    </xf>
    <xf numFmtId="164" fontId="42" fillId="0" borderId="0" xfId="44" applyNumberFormat="1" applyFont="1" applyAlignment="1">
      <alignment horizontal="left"/>
    </xf>
    <xf numFmtId="0" fontId="3" fillId="0" borderId="0" xfId="57" applyFont="1" applyAlignment="1">
      <alignment horizontal="justify" vertical="top" wrapText="1"/>
    </xf>
    <xf numFmtId="0" fontId="3" fillId="35" borderId="0" xfId="56" applyFont="1" applyFill="1" applyAlignment="1">
      <alignment horizontal="left" vertical="top"/>
    </xf>
    <xf numFmtId="0" fontId="3" fillId="0" borderId="0" xfId="56" applyFont="1" applyAlignment="1">
      <alignment horizontal="justify" wrapText="1"/>
    </xf>
    <xf numFmtId="0" fontId="3" fillId="0" borderId="0" xfId="56" applyFont="1" applyAlignment="1">
      <alignment horizontal="left"/>
    </xf>
    <xf numFmtId="0" fontId="43" fillId="0" borderId="0" xfId="47" applyFont="1" applyAlignment="1">
      <alignment horizontal="justify" wrapText="1"/>
    </xf>
    <xf numFmtId="0" fontId="3" fillId="0" borderId="0" xfId="56" applyFont="1" applyAlignment="1">
      <alignment vertical="top" wrapText="1"/>
    </xf>
    <xf numFmtId="0" fontId="3" fillId="0" borderId="0" xfId="56" applyFont="1" applyAlignment="1">
      <alignment horizontal="left" vertical="top" wrapText="1" indent="2"/>
    </xf>
    <xf numFmtId="0" fontId="3" fillId="0" borderId="0" xfId="47" applyFont="1"/>
    <xf numFmtId="165" fontId="2" fillId="0" borderId="0" xfId="57" applyNumberFormat="1" applyFont="1" applyAlignment="1">
      <alignment horizontal="center" vertical="top"/>
    </xf>
    <xf numFmtId="0" fontId="3" fillId="0" borderId="0" xfId="47" applyFont="1" applyAlignment="1">
      <alignment wrapText="1"/>
    </xf>
    <xf numFmtId="0" fontId="9" fillId="0" borderId="0" xfId="56" applyFont="1"/>
    <xf numFmtId="0" fontId="9" fillId="0" borderId="0" xfId="56" applyFont="1" applyProtection="1">
      <protection locked="0"/>
    </xf>
    <xf numFmtId="0" fontId="14" fillId="0" borderId="0" xfId="47" applyFont="1" applyAlignment="1">
      <alignment wrapText="1"/>
    </xf>
    <xf numFmtId="0" fontId="15" fillId="0" borderId="0" xfId="47" applyFont="1" applyAlignment="1">
      <alignment horizontal="left" wrapText="1"/>
    </xf>
    <xf numFmtId="0" fontId="15" fillId="0" borderId="0" xfId="47" applyFont="1" applyAlignment="1">
      <alignment horizontal="left" wrapText="1" indent="2"/>
    </xf>
    <xf numFmtId="0" fontId="15" fillId="0" borderId="0" xfId="47" applyFont="1" applyAlignment="1">
      <alignment horizontal="left" vertical="top" wrapText="1" indent="2"/>
    </xf>
    <xf numFmtId="0" fontId="44" fillId="0" borderId="0" xfId="0" applyFont="1" applyProtection="1">
      <protection locked="0"/>
    </xf>
    <xf numFmtId="39" fontId="44" fillId="0" borderId="0" xfId="0" applyNumberFormat="1" applyFont="1" applyProtection="1">
      <protection locked="0"/>
    </xf>
    <xf numFmtId="0" fontId="44" fillId="0" borderId="0" xfId="0" applyFont="1" applyAlignment="1" applyProtection="1">
      <alignment horizontal="center"/>
      <protection locked="0"/>
    </xf>
    <xf numFmtId="0" fontId="45" fillId="0" borderId="0" xfId="0" applyFont="1" applyAlignment="1" applyProtection="1">
      <alignment horizontal="center"/>
      <protection locked="0"/>
    </xf>
    <xf numFmtId="0" fontId="42" fillId="0" borderId="0" xfId="0" applyFont="1" applyProtection="1">
      <protection locked="0"/>
    </xf>
    <xf numFmtId="0" fontId="46" fillId="0" borderId="0" xfId="0" applyFont="1" applyProtection="1">
      <protection locked="0"/>
    </xf>
    <xf numFmtId="39" fontId="46" fillId="0" borderId="0" xfId="0" applyNumberFormat="1" applyFont="1" applyProtection="1">
      <protection locked="0"/>
    </xf>
    <xf numFmtId="0" fontId="46" fillId="0" borderId="0" xfId="0" applyFont="1" applyAlignment="1" applyProtection="1">
      <alignment horizontal="center"/>
      <protection locked="0"/>
    </xf>
    <xf numFmtId="0" fontId="44" fillId="0" borderId="0" xfId="0" applyFont="1"/>
    <xf numFmtId="0" fontId="46" fillId="0" borderId="0" xfId="0" applyFont="1"/>
    <xf numFmtId="0" fontId="47" fillId="0" borderId="2" xfId="50" applyFont="1" applyBorder="1"/>
    <xf numFmtId="0" fontId="49" fillId="0" borderId="2" xfId="50" applyFont="1" applyBorder="1"/>
    <xf numFmtId="0" fontId="49" fillId="0" borderId="0" xfId="50" applyFont="1" applyAlignment="1">
      <alignment horizontal="left"/>
    </xf>
    <xf numFmtId="0" fontId="12" fillId="0" borderId="2" xfId="50" applyFont="1" applyBorder="1"/>
    <xf numFmtId="0" fontId="49" fillId="0" borderId="0" xfId="50" applyFont="1"/>
    <xf numFmtId="0" fontId="16" fillId="0" borderId="0" xfId="50"/>
    <xf numFmtId="0" fontId="16" fillId="0" borderId="0" xfId="50" applyAlignment="1">
      <alignment horizontal="left"/>
    </xf>
    <xf numFmtId="0" fontId="50" fillId="0" borderId="0" xfId="50" applyFont="1"/>
    <xf numFmtId="0" fontId="48" fillId="0" borderId="0" xfId="50" applyFont="1"/>
    <xf numFmtId="0" fontId="51" fillId="0" borderId="0" xfId="50" applyFont="1" applyAlignment="1">
      <alignment horizontal="left"/>
    </xf>
    <xf numFmtId="0" fontId="1" fillId="0" borderId="0" xfId="50" applyFont="1"/>
    <xf numFmtId="0" fontId="1" fillId="0" borderId="0" xfId="50" applyFont="1" applyAlignment="1">
      <alignment horizontal="left"/>
    </xf>
    <xf numFmtId="43" fontId="51" fillId="0" borderId="0" xfId="32" applyFont="1" applyAlignment="1">
      <alignment horizontal="right"/>
    </xf>
    <xf numFmtId="0" fontId="51" fillId="0" borderId="0" xfId="50" applyFont="1"/>
    <xf numFmtId="0" fontId="15" fillId="0" borderId="0" xfId="57" applyFont="1" applyProtection="1">
      <protection locked="0"/>
    </xf>
    <xf numFmtId="0" fontId="46" fillId="0" borderId="2" xfId="0" applyFont="1" applyBorder="1" applyAlignment="1" applyProtection="1">
      <alignment horizontal="right"/>
      <protection locked="0"/>
    </xf>
    <xf numFmtId="0" fontId="46" fillId="0" borderId="2" xfId="0" applyFont="1" applyBorder="1" applyAlignment="1">
      <alignment horizontal="right"/>
    </xf>
    <xf numFmtId="166" fontId="46" fillId="0" borderId="2" xfId="0" applyNumberFormat="1" applyFont="1" applyBorder="1" applyAlignment="1" applyProtection="1">
      <alignment horizontal="right"/>
      <protection locked="0"/>
    </xf>
    <xf numFmtId="0" fontId="2" fillId="0" borderId="0" xfId="56" applyFont="1" applyAlignment="1">
      <alignment horizontal="left" vertical="top" wrapText="1" indent="2"/>
    </xf>
    <xf numFmtId="0" fontId="15" fillId="0" borderId="0" xfId="47" applyFont="1" applyAlignment="1">
      <alignment wrapText="1"/>
    </xf>
    <xf numFmtId="0" fontId="46" fillId="0" borderId="0" xfId="0" applyFont="1" applyAlignment="1" applyProtection="1">
      <alignment horizontal="right"/>
      <protection locked="0"/>
    </xf>
    <xf numFmtId="0" fontId="46" fillId="0" borderId="0" xfId="0" applyFont="1" applyAlignment="1">
      <alignment horizontal="right"/>
    </xf>
    <xf numFmtId="0" fontId="1" fillId="0" borderId="0" xfId="0" applyFont="1"/>
    <xf numFmtId="0" fontId="15" fillId="0" borderId="0" xfId="48" applyFont="1" applyAlignment="1">
      <alignment horizontal="left" vertical="top" wrapText="1" indent="2"/>
    </xf>
    <xf numFmtId="0" fontId="14" fillId="0" borderId="0" xfId="48" applyFont="1" applyAlignment="1">
      <alignment wrapText="1"/>
    </xf>
    <xf numFmtId="0" fontId="3" fillId="3" borderId="0" xfId="56" applyFont="1" applyFill="1" applyAlignment="1">
      <alignment vertical="top"/>
    </xf>
    <xf numFmtId="0" fontId="2" fillId="36" borderId="0" xfId="56" applyFont="1" applyFill="1" applyAlignment="1">
      <alignment horizontal="left" wrapText="1"/>
    </xf>
    <xf numFmtId="0" fontId="52" fillId="36" borderId="0" xfId="56" applyFont="1" applyFill="1" applyAlignment="1" applyProtection="1">
      <alignment horizontal="justify" wrapText="1"/>
      <protection locked="0"/>
    </xf>
    <xf numFmtId="0" fontId="18" fillId="0" borderId="0" xfId="40" applyFont="1" applyAlignment="1" applyProtection="1"/>
    <xf numFmtId="0" fontId="9" fillId="0" borderId="0" xfId="47" applyFont="1"/>
    <xf numFmtId="0" fontId="46" fillId="35" borderId="0" xfId="0" applyFont="1" applyFill="1" applyAlignment="1">
      <alignment horizontal="left"/>
    </xf>
    <xf numFmtId="0" fontId="46" fillId="35" borderId="0" xfId="0" applyFont="1" applyFill="1"/>
    <xf numFmtId="0" fontId="53" fillId="35" borderId="0" xfId="0" applyFont="1" applyFill="1"/>
    <xf numFmtId="0" fontId="53" fillId="35" borderId="0" xfId="0" applyFont="1" applyFill="1" applyAlignment="1">
      <alignment horizontal="right"/>
    </xf>
    <xf numFmtId="0" fontId="46" fillId="0" borderId="0" xfId="0" applyFont="1" applyAlignment="1">
      <alignment horizontal="left"/>
    </xf>
    <xf numFmtId="39" fontId="19" fillId="0" borderId="0" xfId="0" applyNumberFormat="1" applyFont="1" applyProtection="1">
      <protection locked="0"/>
    </xf>
    <xf numFmtId="39" fontId="9" fillId="0" borderId="0" xfId="0" applyNumberFormat="1" applyFont="1" applyProtection="1">
      <protection locked="0"/>
    </xf>
    <xf numFmtId="0" fontId="46" fillId="0" borderId="12" xfId="0" applyFont="1" applyBorder="1" applyProtection="1">
      <protection locked="0"/>
    </xf>
    <xf numFmtId="39" fontId="54" fillId="36" borderId="0" xfId="0" applyNumberFormat="1" applyFont="1" applyFill="1" applyAlignment="1" applyProtection="1">
      <alignment horizontal="center"/>
      <protection locked="0"/>
    </xf>
    <xf numFmtId="0" fontId="54" fillId="0" borderId="0" xfId="0" applyFont="1" applyProtection="1">
      <protection locked="0"/>
    </xf>
    <xf numFmtId="0" fontId="54" fillId="0" borderId="0" xfId="0" applyFont="1" applyAlignment="1" applyProtection="1">
      <alignment horizontal="center"/>
      <protection locked="0"/>
    </xf>
    <xf numFmtId="0" fontId="54" fillId="0" borderId="0" xfId="0" applyFont="1"/>
    <xf numFmtId="0" fontId="55" fillId="0" borderId="0" xfId="0" applyFont="1" applyAlignment="1" applyProtection="1">
      <alignment horizontal="center"/>
      <protection locked="0"/>
    </xf>
    <xf numFmtId="39" fontId="55" fillId="36" borderId="0" xfId="0" applyNumberFormat="1" applyFont="1" applyFill="1" applyAlignment="1" applyProtection="1">
      <alignment horizontal="center"/>
      <protection locked="0"/>
    </xf>
    <xf numFmtId="0" fontId="46" fillId="35" borderId="0" xfId="0" applyFont="1" applyFill="1" applyAlignment="1">
      <alignment horizontal="right"/>
    </xf>
    <xf numFmtId="0" fontId="46" fillId="35" borderId="2" xfId="0" applyFont="1" applyFill="1" applyBorder="1" applyAlignment="1">
      <alignment horizontal="left"/>
    </xf>
    <xf numFmtId="0" fontId="46" fillId="35" borderId="2" xfId="0" applyFont="1" applyFill="1" applyBorder="1"/>
    <xf numFmtId="0" fontId="53" fillId="35" borderId="2" xfId="0" applyFont="1" applyFill="1" applyBorder="1"/>
    <xf numFmtId="0" fontId="53" fillId="35" borderId="2" xfId="0" applyFont="1" applyFill="1" applyBorder="1" applyAlignment="1">
      <alignment horizontal="right"/>
    </xf>
    <xf numFmtId="166" fontId="20" fillId="0" borderId="2" xfId="40" applyNumberFormat="1" applyFont="1" applyBorder="1" applyAlignment="1">
      <alignment horizontal="right"/>
      <protection locked="0"/>
    </xf>
    <xf numFmtId="0" fontId="57" fillId="0" borderId="0" xfId="0" applyFont="1" applyProtection="1">
      <protection locked="0"/>
    </xf>
    <xf numFmtId="0" fontId="58" fillId="0" borderId="0" xfId="0" applyFont="1" applyProtection="1">
      <protection locked="0"/>
    </xf>
    <xf numFmtId="0" fontId="59" fillId="0" borderId="0" xfId="0" applyFont="1" applyAlignment="1" applyProtection="1">
      <alignment horizontal="center"/>
      <protection locked="0"/>
    </xf>
    <xf numFmtId="0" fontId="59" fillId="0" borderId="0" xfId="0" applyFont="1" applyProtection="1">
      <protection locked="0"/>
    </xf>
    <xf numFmtId="0" fontId="8" fillId="0" borderId="0" xfId="40" applyAlignment="1" applyProtection="1"/>
    <xf numFmtId="0" fontId="60" fillId="3" borderId="0" xfId="56" applyFont="1" applyFill="1" applyAlignment="1">
      <alignment vertical="top"/>
    </xf>
    <xf numFmtId="0" fontId="60" fillId="0" borderId="0" xfId="0" applyFont="1" applyProtection="1">
      <protection locked="0"/>
    </xf>
    <xf numFmtId="0" fontId="14" fillId="37" borderId="0" xfId="48" applyFont="1" applyFill="1" applyAlignment="1">
      <alignment wrapText="1"/>
    </xf>
    <xf numFmtId="0" fontId="63" fillId="0" borderId="0" xfId="48" applyFont="1"/>
    <xf numFmtId="39" fontId="64" fillId="36" borderId="0" xfId="0" applyNumberFormat="1" applyFont="1" applyFill="1" applyAlignment="1" applyProtection="1">
      <alignment horizontal="center"/>
      <protection locked="0"/>
    </xf>
    <xf numFmtId="39" fontId="61" fillId="0" borderId="0" xfId="0" applyNumberFormat="1" applyFont="1" applyProtection="1">
      <protection locked="0"/>
    </xf>
    <xf numFmtId="0" fontId="52" fillId="36" borderId="0" xfId="56" applyFont="1" applyFill="1" applyAlignment="1">
      <alignment horizontal="justify" wrapText="1"/>
    </xf>
    <xf numFmtId="0" fontId="54" fillId="0" borderId="0" xfId="0" applyFont="1" applyAlignment="1">
      <alignment horizontal="center"/>
    </xf>
    <xf numFmtId="39" fontId="44" fillId="0" borderId="0" xfId="0" applyNumberFormat="1" applyFont="1"/>
    <xf numFmtId="39" fontId="46" fillId="0" borderId="0" xfId="0" applyNumberFormat="1" applyFont="1"/>
    <xf numFmtId="39" fontId="54" fillId="36" borderId="0" xfId="0" applyNumberFormat="1" applyFont="1" applyFill="1" applyAlignment="1">
      <alignment horizontal="center"/>
    </xf>
    <xf numFmtId="39" fontId="55" fillId="36" borderId="0" xfId="0" applyNumberFormat="1" applyFont="1" applyFill="1" applyAlignment="1">
      <alignment horizontal="center"/>
    </xf>
    <xf numFmtId="0" fontId="57" fillId="0" borderId="0" xfId="0" applyFont="1"/>
    <xf numFmtId="0" fontId="58" fillId="0" borderId="0" xfId="0" applyFont="1"/>
    <xf numFmtId="0" fontId="59" fillId="0" borderId="0" xfId="0" applyFont="1"/>
    <xf numFmtId="0" fontId="59" fillId="0" borderId="0" xfId="0" applyFont="1" applyAlignment="1">
      <alignment horizontal="center"/>
    </xf>
    <xf numFmtId="39" fontId="58" fillId="0" borderId="0" xfId="0" applyNumberFormat="1" applyFont="1"/>
    <xf numFmtId="0" fontId="52" fillId="0" borderId="0" xfId="47" applyFont="1" applyAlignment="1">
      <alignment wrapText="1"/>
    </xf>
    <xf numFmtId="0" fontId="60" fillId="0" borderId="0" xfId="0" applyFont="1"/>
    <xf numFmtId="0" fontId="44" fillId="0" borderId="0" xfId="0" applyFont="1" applyAlignment="1">
      <alignment horizontal="center"/>
    </xf>
    <xf numFmtId="0" fontId="46" fillId="0" borderId="0" xfId="0" applyFont="1" applyAlignment="1">
      <alignment horizontal="center"/>
    </xf>
    <xf numFmtId="39" fontId="19" fillId="0" borderId="0" xfId="0" applyNumberFormat="1" applyFont="1"/>
    <xf numFmtId="0" fontId="45" fillId="0" borderId="0" xfId="0" applyFont="1" applyAlignment="1">
      <alignment horizontal="center"/>
    </xf>
    <xf numFmtId="39" fontId="9" fillId="0" borderId="0" xfId="0" applyNumberFormat="1" applyFont="1"/>
    <xf numFmtId="0" fontId="56" fillId="0" borderId="0" xfId="0" applyFont="1" applyAlignment="1">
      <alignment horizontal="left"/>
    </xf>
    <xf numFmtId="166" fontId="46" fillId="0" borderId="2" xfId="0" applyNumberFormat="1" applyFont="1" applyBorder="1" applyAlignment="1">
      <alignment horizontal="right"/>
    </xf>
    <xf numFmtId="166" fontId="8" fillId="0" borderId="2" xfId="40" applyNumberFormat="1" applyBorder="1" applyAlignment="1" applyProtection="1">
      <alignment horizontal="right"/>
    </xf>
    <xf numFmtId="0" fontId="46" fillId="0" borderId="12" xfId="0" applyFont="1" applyBorder="1"/>
    <xf numFmtId="0" fontId="15" fillId="0" borderId="0" xfId="57" applyFont="1"/>
    <xf numFmtId="0" fontId="42" fillId="0" borderId="0" xfId="0" applyFont="1"/>
    <xf numFmtId="39" fontId="64" fillId="36" borderId="0" xfId="0" applyNumberFormat="1" applyFont="1" applyFill="1" applyAlignment="1">
      <alignment horizontal="center"/>
    </xf>
    <xf numFmtId="0" fontId="55" fillId="0" borderId="0" xfId="0" applyFont="1" applyAlignment="1">
      <alignment horizontal="center"/>
    </xf>
    <xf numFmtId="39" fontId="61" fillId="0" borderId="0" xfId="0" applyNumberFormat="1" applyFont="1"/>
    <xf numFmtId="2" fontId="51" fillId="38" borderId="0" xfId="32" applyNumberFormat="1" applyFont="1" applyFill="1" applyProtection="1">
      <protection locked="0"/>
    </xf>
    <xf numFmtId="0" fontId="66" fillId="0" borderId="0" xfId="0" applyFont="1" applyAlignment="1" applyProtection="1">
      <alignment horizontal="left"/>
      <protection locked="0"/>
    </xf>
    <xf numFmtId="39" fontId="42" fillId="0" borderId="0" xfId="0" applyNumberFormat="1" applyFont="1" applyProtection="1">
      <protection locked="0"/>
    </xf>
    <xf numFmtId="0" fontId="14" fillId="0" borderId="0" xfId="47" applyFont="1" applyAlignment="1">
      <alignment vertical="top" wrapText="1"/>
    </xf>
    <xf numFmtId="0" fontId="52" fillId="0" borderId="0" xfId="56" applyFont="1" applyAlignment="1" applyProtection="1">
      <alignment horizontal="justify" wrapText="1"/>
      <protection locked="0"/>
    </xf>
    <xf numFmtId="0" fontId="8" fillId="36" borderId="0" xfId="40" applyFill="1" applyAlignment="1" applyProtection="1">
      <alignment horizontal="left" wrapText="1"/>
    </xf>
    <xf numFmtId="0" fontId="15" fillId="36" borderId="0" xfId="56" applyFont="1" applyFill="1" applyAlignment="1">
      <alignment horizontal="left" wrapText="1"/>
    </xf>
    <xf numFmtId="164" fontId="42" fillId="0" borderId="0" xfId="44" applyNumberFormat="1" applyFont="1" applyFill="1" applyAlignment="1">
      <alignment horizontal="left"/>
    </xf>
    <xf numFmtId="0" fontId="62" fillId="0" borderId="0" xfId="0" applyFont="1" applyFill="1"/>
    <xf numFmtId="0" fontId="40" fillId="0" borderId="0" xfId="0" applyFont="1"/>
    <xf numFmtId="39" fontId="19" fillId="0" borderId="0" xfId="0" applyNumberFormat="1" applyFont="1" applyBorder="1" applyProtection="1">
      <protection locked="0"/>
    </xf>
    <xf numFmtId="0" fontId="45" fillId="0" borderId="0" xfId="0" applyFont="1" applyBorder="1" applyAlignment="1" applyProtection="1">
      <alignment horizontal="center"/>
      <protection locked="0"/>
    </xf>
    <xf numFmtId="0" fontId="46" fillId="0" borderId="0" xfId="0" applyFont="1" applyBorder="1" applyProtection="1">
      <protection locked="0"/>
    </xf>
    <xf numFmtId="0" fontId="3" fillId="0" borderId="0" xfId="56" quotePrefix="1" applyFont="1" applyAlignment="1">
      <alignment horizontal="left" vertical="top" wrapText="1" indent="2"/>
    </xf>
    <xf numFmtId="49" fontId="46" fillId="0" borderId="2" xfId="0" applyNumberFormat="1" applyFont="1" applyBorder="1" applyAlignment="1" applyProtection="1">
      <alignment horizontal="right"/>
      <protection locked="0"/>
    </xf>
    <xf numFmtId="0" fontId="3" fillId="0" borderId="0" xfId="58" applyFont="1" applyAlignment="1">
      <alignment horizontal="left"/>
    </xf>
    <xf numFmtId="0" fontId="8" fillId="0" borderId="0" xfId="40" applyFill="1" applyAlignment="1" applyProtection="1"/>
    <xf numFmtId="0" fontId="15" fillId="38" borderId="0" xfId="47" applyFont="1" applyFill="1" applyAlignment="1">
      <alignment vertical="top" wrapText="1"/>
    </xf>
    <xf numFmtId="0" fontId="8" fillId="38" borderId="0" xfId="40" applyFill="1" applyAlignment="1" applyProtection="1">
      <alignment wrapText="1"/>
    </xf>
    <xf numFmtId="0" fontId="49" fillId="0" borderId="2" xfId="46" applyFont="1" applyBorder="1" applyAlignment="1">
      <alignment horizontal="left"/>
    </xf>
    <xf numFmtId="0" fontId="1" fillId="0" borderId="0" xfId="46" applyAlignment="1">
      <alignment horizontal="left"/>
    </xf>
    <xf numFmtId="0" fontId="12" fillId="0" borderId="2" xfId="46" applyFont="1" applyBorder="1"/>
    <xf numFmtId="0" fontId="49" fillId="0" borderId="2" xfId="46" applyFont="1" applyBorder="1"/>
    <xf numFmtId="0" fontId="1" fillId="0" borderId="0" xfId="46" quotePrefix="1"/>
    <xf numFmtId="0" fontId="1" fillId="0" borderId="0" xfId="46"/>
    <xf numFmtId="0" fontId="48" fillId="40" borderId="2" xfId="50" applyFont="1" applyFill="1" applyBorder="1"/>
    <xf numFmtId="0" fontId="40" fillId="41" borderId="15" xfId="0" applyFont="1" applyFill="1" applyBorder="1" applyAlignment="1">
      <alignment horizontal="right" wrapText="1"/>
    </xf>
    <xf numFmtId="0" fontId="40" fillId="41" borderId="15" xfId="0" applyFont="1" applyFill="1" applyBorder="1"/>
    <xf numFmtId="49" fontId="40" fillId="0" borderId="15" xfId="0" applyNumberFormat="1" applyFont="1" applyBorder="1" applyAlignment="1">
      <alignment horizontal="right"/>
    </xf>
    <xf numFmtId="0" fontId="1" fillId="0" borderId="0" xfId="51"/>
    <xf numFmtId="0" fontId="3" fillId="0" borderId="0" xfId="47" applyFont="1" applyAlignment="1">
      <alignment horizontal="justify" wrapText="1" readingOrder="1"/>
    </xf>
    <xf numFmtId="0" fontId="9" fillId="0" borderId="0" xfId="47" applyFont="1" applyAlignment="1">
      <alignment wrapText="1" readingOrder="1"/>
    </xf>
    <xf numFmtId="0" fontId="3" fillId="0" borderId="0" xfId="48" applyFont="1" applyAlignment="1">
      <alignment horizontal="justify" wrapText="1"/>
    </xf>
    <xf numFmtId="0" fontId="65" fillId="0" borderId="0" xfId="0" applyFont="1" applyAlignment="1">
      <alignment horizontal="justify" vertical="top" wrapText="1"/>
    </xf>
    <xf numFmtId="0" fontId="18" fillId="0" borderId="0" xfId="40" applyFont="1" applyAlignment="1" applyProtection="1">
      <alignment horizontal="left"/>
    </xf>
    <xf numFmtId="0" fontId="8" fillId="0" borderId="0" xfId="40" applyAlignment="1" applyProtection="1">
      <alignment horizontal="left"/>
    </xf>
    <xf numFmtId="0" fontId="54" fillId="39" borderId="13" xfId="0" applyFont="1" applyFill="1" applyBorder="1" applyAlignment="1" applyProtection="1">
      <alignment horizontal="center"/>
      <protection locked="0"/>
    </xf>
    <xf numFmtId="0" fontId="54" fillId="39" borderId="14" xfId="0" applyFont="1" applyFill="1" applyBorder="1" applyAlignment="1" applyProtection="1">
      <alignment horizontal="center"/>
      <protection locked="0"/>
    </xf>
  </cellXfs>
  <cellStyles count="6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Comma 2 2 2" xfId="30" xr:uid="{00000000-0005-0000-0000-00001D000000}"/>
    <cellStyle name="Comma 2 2 3" xfId="31" xr:uid="{00000000-0005-0000-0000-00001E000000}"/>
    <cellStyle name="Comma 3" xfId="32" xr:uid="{00000000-0005-0000-0000-00001F000000}"/>
    <cellStyle name="Explanatory Text" xfId="33" builtinId="53" customBuiltin="1"/>
    <cellStyle name="Good" xfId="34" builtinId="26" customBuiltin="1"/>
    <cellStyle name="Header" xfId="35" xr:uid="{00000000-0005-0000-0000-000022000000}"/>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xr:uid="{00000000-0005-0000-0000-00002C000000}"/>
    <cellStyle name="Normal 2 2" xfId="45" xr:uid="{00000000-0005-0000-0000-00002D000000}"/>
    <cellStyle name="Normal 2 2 2" xfId="46" xr:uid="{00000000-0005-0000-0000-00002E000000}"/>
    <cellStyle name="Normal 3" xfId="47" xr:uid="{00000000-0005-0000-0000-00002F000000}"/>
    <cellStyle name="Normal 3 2" xfId="48" xr:uid="{00000000-0005-0000-0000-000030000000}"/>
    <cellStyle name="Normal 3 3" xfId="49" xr:uid="{00000000-0005-0000-0000-000031000000}"/>
    <cellStyle name="Normal 4" xfId="50" xr:uid="{00000000-0005-0000-0000-000032000000}"/>
    <cellStyle name="Normal 4 2" xfId="51" xr:uid="{00000000-0005-0000-0000-000033000000}"/>
    <cellStyle name="Normal 4 3" xfId="52" xr:uid="{00000000-0005-0000-0000-000034000000}"/>
    <cellStyle name="Normal 5" xfId="53" xr:uid="{00000000-0005-0000-0000-000035000000}"/>
    <cellStyle name="Normal 5 2" xfId="54" xr:uid="{00000000-0005-0000-0000-000036000000}"/>
    <cellStyle name="Normal 6" xfId="55" xr:uid="{00000000-0005-0000-0000-000037000000}"/>
    <cellStyle name="Normal 6 2" xfId="66" xr:uid="{00000000-0005-0000-0000-000038000000}"/>
    <cellStyle name="Normal_SHEET" xfId="56" xr:uid="{00000000-0005-0000-0000-000039000000}"/>
    <cellStyle name="Normal_SHEET 2" xfId="57" xr:uid="{00000000-0005-0000-0000-00003A000000}"/>
    <cellStyle name="Normal_SHEET 3" xfId="58" xr:uid="{00000000-0005-0000-0000-00003B000000}"/>
    <cellStyle name="Note" xfId="59" builtinId="10" customBuiltin="1"/>
    <cellStyle name="Output" xfId="60" builtinId="21" customBuiltin="1"/>
    <cellStyle name="Percent 2" xfId="61" xr:uid="{00000000-0005-0000-0000-00003F000000}"/>
    <cellStyle name="PSDec" xfId="62" xr:uid="{00000000-0005-0000-0000-000040000000}"/>
    <cellStyle name="Title" xfId="63" builtinId="15" customBuiltin="1"/>
    <cellStyle name="Total" xfId="64" builtinId="25" customBuiltin="1"/>
    <cellStyle name="Warning Text" xfId="65" builtinId="11" customBuiltin="1"/>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Gray">
          <fgColor rgb="FFFF0000"/>
          <bgColor rgb="FFFF0000"/>
        </patternFill>
      </fill>
    </dxf>
    <dxf>
      <fill>
        <patternFill>
          <bgColor rgb="FFFF0000"/>
        </patternFill>
      </fill>
    </dxf>
    <dxf>
      <fill>
        <patternFill patternType="darkGray">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Gray">
          <fgColor rgb="FFFF0000"/>
          <bgColor rgb="FFFF0000"/>
        </patternFill>
      </fill>
    </dxf>
    <dxf>
      <fill>
        <patternFill>
          <bgColor rgb="FFFF0000"/>
        </patternFill>
      </fill>
    </dxf>
    <dxf>
      <fill>
        <patternFill patternType="darkGray">
          <fgColor rgb="FFFF0000"/>
          <bgColor rgb="FFFF0000"/>
        </patternFill>
      </fill>
    </dxf>
    <dxf>
      <fill>
        <patternFill>
          <bgColor rgb="FFFF0000"/>
        </patternFill>
      </fill>
    </dxf>
    <dxf>
      <fill>
        <patternFill patternType="darkGray">
          <fgColor rgb="FFFF0000"/>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114300</xdr:rowOff>
    </xdr:from>
    <xdr:to>
      <xdr:col>2</xdr:col>
      <xdr:colOff>6412230</xdr:colOff>
      <xdr:row>0</xdr:row>
      <xdr:rowOff>114301</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114300"/>
          <a:ext cx="79552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95250</xdr:rowOff>
    </xdr:from>
    <xdr:to>
      <xdr:col>2</xdr:col>
      <xdr:colOff>6421755</xdr:colOff>
      <xdr:row>4</xdr:row>
      <xdr:rowOff>95251</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V="1">
          <a:off x="9525" y="933450"/>
          <a:ext cx="79552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15240</xdr:rowOff>
    </xdr:from>
    <xdr:to>
      <xdr:col>4</xdr:col>
      <xdr:colOff>22860</xdr:colOff>
      <xdr:row>7</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495300" y="419100"/>
          <a:ext cx="4579620" cy="9944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r>
            <a:rPr lang="en-US"/>
            <a:t>40</a:t>
          </a:r>
        </a:p>
      </xdr:txBody>
    </xdr:sp>
    <xdr:clientData/>
  </xdr:twoCellAnchor>
  <xdr:twoCellAnchor>
    <xdr:from>
      <xdr:col>5</xdr:col>
      <xdr:colOff>123825</xdr:colOff>
      <xdr:row>2</xdr:row>
      <xdr:rowOff>161926</xdr:rowOff>
    </xdr:from>
    <xdr:to>
      <xdr:col>5</xdr:col>
      <xdr:colOff>962033</xdr:colOff>
      <xdr:row>2</xdr:row>
      <xdr:rowOff>161931</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rot="10800000">
          <a:off x="5276850" y="590551"/>
          <a:ext cx="838208" cy="5"/>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171450</xdr:rowOff>
    </xdr:from>
    <xdr:to>
      <xdr:col>4</xdr:col>
      <xdr:colOff>0</xdr:colOff>
      <xdr:row>7</xdr:row>
      <xdr:rowOff>19050</xdr:rowOff>
    </xdr:to>
    <xdr:sp macro="" textlink="">
      <xdr:nvSpPr>
        <xdr:cNvPr id="2" name="Rectangle 1">
          <a:extLst>
            <a:ext uri="{FF2B5EF4-FFF2-40B4-BE49-F238E27FC236}">
              <a16:creationId xmlns:a16="http://schemas.microsoft.com/office/drawing/2014/main" id="{694F6EE2-3D1F-467D-AC15-072B7234872A}"/>
            </a:ext>
          </a:extLst>
        </xdr:cNvPr>
        <xdr:cNvSpPr/>
      </xdr:nvSpPr>
      <xdr:spPr>
        <a:xfrm>
          <a:off x="0" y="409575"/>
          <a:ext cx="4905375" cy="10763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5</xdr:col>
      <xdr:colOff>123825</xdr:colOff>
      <xdr:row>2</xdr:row>
      <xdr:rowOff>161926</xdr:rowOff>
    </xdr:from>
    <xdr:to>
      <xdr:col>5</xdr:col>
      <xdr:colOff>962033</xdr:colOff>
      <xdr:row>2</xdr:row>
      <xdr:rowOff>161931</xdr:rowOff>
    </xdr:to>
    <xdr:cxnSp macro="">
      <xdr:nvCxnSpPr>
        <xdr:cNvPr id="3" name="Straight Arrow Connector 2">
          <a:extLst>
            <a:ext uri="{FF2B5EF4-FFF2-40B4-BE49-F238E27FC236}">
              <a16:creationId xmlns:a16="http://schemas.microsoft.com/office/drawing/2014/main" id="{068EF6A6-C355-422A-BF96-E86406E68B81}"/>
            </a:ext>
          </a:extLst>
        </xdr:cNvPr>
        <xdr:cNvCxnSpPr/>
      </xdr:nvCxnSpPr>
      <xdr:spPr>
        <a:xfrm rot="10800000">
          <a:off x="5276850" y="590551"/>
          <a:ext cx="838208" cy="5"/>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68793</xdr:colOff>
      <xdr:row>1</xdr:row>
      <xdr:rowOff>105833</xdr:rowOff>
    </xdr:from>
    <xdr:to>
      <xdr:col>4</xdr:col>
      <xdr:colOff>0</xdr:colOff>
      <xdr:row>8</xdr:row>
      <xdr:rowOff>19050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68793" y="343958"/>
          <a:ext cx="4836582" cy="1208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5</xdr:col>
      <xdr:colOff>123825</xdr:colOff>
      <xdr:row>2</xdr:row>
      <xdr:rowOff>161926</xdr:rowOff>
    </xdr:from>
    <xdr:to>
      <xdr:col>5</xdr:col>
      <xdr:colOff>962033</xdr:colOff>
      <xdr:row>2</xdr:row>
      <xdr:rowOff>161931</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rot="10800000">
          <a:off x="5276850" y="590551"/>
          <a:ext cx="838208" cy="5"/>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68793</xdr:colOff>
      <xdr:row>1</xdr:row>
      <xdr:rowOff>105832</xdr:rowOff>
    </xdr:from>
    <xdr:to>
      <xdr:col>5</xdr:col>
      <xdr:colOff>4762</xdr:colOff>
      <xdr:row>7</xdr:row>
      <xdr:rowOff>114299</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68793" y="343957"/>
          <a:ext cx="5422369" cy="12276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FR2020/Forms/FCC%20formulas/FCC%20PINK%20load%20for%20FY20%20fo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structions"/>
      <sheetName val="Other Instructions"/>
      <sheetName val="Capital Assets"/>
      <sheetName val="Depreciation"/>
      <sheetName val="Questionnaire"/>
      <sheetName val="Construction in Progress"/>
      <sheetName val="Impairment of Capital Assets"/>
      <sheetName val="CIP Beg Bal"/>
      <sheetName val="Beg Bal-linked TH 4.1.20"/>
      <sheetName val="Beg Balance"/>
      <sheetName val="Beg Bal-linked"/>
      <sheetName val="FCCHFM-date and NA only"/>
      <sheetName val="Test"/>
      <sheetName val="FCCHFM-data only"/>
      <sheetName val="Entity List"/>
    </sheetNames>
    <sheetDataSet>
      <sheetData sheetId="0"/>
      <sheetData sheetId="1"/>
      <sheetData sheetId="2"/>
      <sheetData sheetId="3">
        <row r="4">
          <cell r="D4" t="str">
            <v>40300(GAA)</v>
          </cell>
        </row>
      </sheetData>
      <sheetData sheetId="4">
        <row r="11">
          <cell r="B11">
            <v>0</v>
          </cell>
        </row>
      </sheetData>
      <sheetData sheetId="5">
        <row r="11">
          <cell r="B11">
            <v>0</v>
          </cell>
        </row>
      </sheetData>
      <sheetData sheetId="6"/>
      <sheetData sheetId="7"/>
      <sheetData sheetId="8">
        <row r="1">
          <cell r="A1" t="str">
            <v>Entity</v>
          </cell>
          <cell r="B1" t="str">
            <v>HFM Entity</v>
          </cell>
          <cell r="C1" t="str">
            <v>Agency mgmd</v>
          </cell>
          <cell r="D1" t="str">
            <v>total CIP</v>
          </cell>
          <cell r="E1" t="str">
            <v>per Beg Bal</v>
          </cell>
          <cell r="F1" t="str">
            <v>Diff</v>
          </cell>
        </row>
        <row r="2">
          <cell r="A2">
            <v>40200</v>
          </cell>
          <cell r="B2">
            <v>40200</v>
          </cell>
          <cell r="C2">
            <v>0</v>
          </cell>
          <cell r="D2">
            <v>0</v>
          </cell>
          <cell r="E2" t="e">
            <v>#REF!</v>
          </cell>
          <cell r="F2" t="e">
            <v>#REF!</v>
          </cell>
        </row>
        <row r="3">
          <cell r="A3" t="str">
            <v>40300(GA)</v>
          </cell>
          <cell r="B3">
            <v>40300</v>
          </cell>
          <cell r="C3">
            <v>0</v>
          </cell>
          <cell r="D3">
            <v>0</v>
          </cell>
          <cell r="E3" t="e">
            <v>#REF!</v>
          </cell>
          <cell r="F3" t="e">
            <v>#REF!</v>
          </cell>
        </row>
        <row r="4">
          <cell r="A4" t="str">
            <v>40300(BTA)</v>
          </cell>
          <cell r="B4">
            <v>40300</v>
          </cell>
          <cell r="C4">
            <v>0</v>
          </cell>
          <cell r="D4">
            <v>0</v>
          </cell>
          <cell r="E4" t="e">
            <v>#REF!</v>
          </cell>
          <cell r="F4" t="e">
            <v>#REF!</v>
          </cell>
        </row>
        <row r="5">
          <cell r="A5">
            <v>40400</v>
          </cell>
          <cell r="B5">
            <v>40400</v>
          </cell>
          <cell r="C5">
            <v>0</v>
          </cell>
          <cell r="D5">
            <v>0</v>
          </cell>
          <cell r="E5" t="e">
            <v>#REF!</v>
          </cell>
          <cell r="F5" t="e">
            <v>#REF!</v>
          </cell>
        </row>
        <row r="6">
          <cell r="A6">
            <v>40500</v>
          </cell>
          <cell r="B6">
            <v>40500</v>
          </cell>
          <cell r="C6">
            <v>0</v>
          </cell>
          <cell r="D6">
            <v>0</v>
          </cell>
          <cell r="E6" t="e">
            <v>#REF!</v>
          </cell>
          <cell r="F6" t="e">
            <v>#REF!</v>
          </cell>
        </row>
        <row r="7">
          <cell r="A7">
            <v>40600</v>
          </cell>
          <cell r="B7">
            <v>40600</v>
          </cell>
          <cell r="C7">
            <v>0</v>
          </cell>
          <cell r="D7">
            <v>0</v>
          </cell>
          <cell r="E7" t="e">
            <v>#REF!</v>
          </cell>
          <cell r="F7" t="e">
            <v>#REF!</v>
          </cell>
        </row>
        <row r="8">
          <cell r="A8">
            <v>40600</v>
          </cell>
          <cell r="B8">
            <v>40600</v>
          </cell>
          <cell r="C8">
            <v>0</v>
          </cell>
          <cell r="D8">
            <v>0</v>
          </cell>
          <cell r="E8" t="e">
            <v>#REF!</v>
          </cell>
          <cell r="F8" t="e">
            <v>#REF!</v>
          </cell>
        </row>
        <row r="9">
          <cell r="A9">
            <v>40700</v>
          </cell>
          <cell r="B9">
            <v>40700</v>
          </cell>
          <cell r="C9">
            <v>1999721.12</v>
          </cell>
          <cell r="D9">
            <v>1999721.12</v>
          </cell>
          <cell r="E9" t="e">
            <v>#REF!</v>
          </cell>
          <cell r="F9" t="e">
            <v>#REF!</v>
          </cell>
        </row>
        <row r="10">
          <cell r="A10">
            <v>40800</v>
          </cell>
          <cell r="B10">
            <v>40800</v>
          </cell>
          <cell r="C10">
            <v>0</v>
          </cell>
          <cell r="D10">
            <v>0</v>
          </cell>
          <cell r="E10" t="e">
            <v>#REF!</v>
          </cell>
          <cell r="F10" t="e">
            <v>#REF!</v>
          </cell>
        </row>
        <row r="11">
          <cell r="A11">
            <v>40900</v>
          </cell>
          <cell r="B11">
            <v>40900</v>
          </cell>
          <cell r="C11">
            <v>259330400</v>
          </cell>
          <cell r="D11">
            <v>259330400</v>
          </cell>
          <cell r="E11" t="e">
            <v>#REF!</v>
          </cell>
          <cell r="F11" t="e">
            <v>#REF!</v>
          </cell>
        </row>
        <row r="12">
          <cell r="A12">
            <v>41000</v>
          </cell>
          <cell r="B12">
            <v>41000</v>
          </cell>
          <cell r="C12">
            <v>0</v>
          </cell>
          <cell r="D12">
            <v>0</v>
          </cell>
          <cell r="E12" t="e">
            <v>#REF!</v>
          </cell>
          <cell r="F12" t="e">
            <v>#REF!</v>
          </cell>
        </row>
        <row r="13">
          <cell r="A13">
            <v>41100</v>
          </cell>
          <cell r="B13">
            <v>41100</v>
          </cell>
          <cell r="C13">
            <v>25526016.670000002</v>
          </cell>
          <cell r="D13">
            <v>25526016.670000002</v>
          </cell>
          <cell r="E13" t="e">
            <v>#REF!</v>
          </cell>
          <cell r="F13" t="e">
            <v>#REF!</v>
          </cell>
        </row>
        <row r="14">
          <cell r="A14">
            <v>41400</v>
          </cell>
          <cell r="B14">
            <v>41400</v>
          </cell>
          <cell r="C14">
            <v>0</v>
          </cell>
          <cell r="D14">
            <v>0</v>
          </cell>
          <cell r="E14" t="e">
            <v>#REF!</v>
          </cell>
          <cell r="F14" t="e">
            <v>#REF!</v>
          </cell>
        </row>
        <row r="15">
          <cell r="A15">
            <v>41500</v>
          </cell>
          <cell r="B15">
            <v>41500</v>
          </cell>
          <cell r="C15">
            <v>5153898.28</v>
          </cell>
          <cell r="D15">
            <v>5153898.28</v>
          </cell>
          <cell r="E15" t="e">
            <v>#REF!</v>
          </cell>
          <cell r="F15" t="e">
            <v>#REF!</v>
          </cell>
        </row>
        <row r="16">
          <cell r="A16">
            <v>41600</v>
          </cell>
          <cell r="B16">
            <v>41600</v>
          </cell>
          <cell r="C16">
            <v>0</v>
          </cell>
          <cell r="D16">
            <v>0</v>
          </cell>
          <cell r="E16" t="e">
            <v>#REF!</v>
          </cell>
          <cell r="F16" t="e">
            <v>#REF!</v>
          </cell>
        </row>
        <row r="17">
          <cell r="A17">
            <v>41800</v>
          </cell>
          <cell r="B17">
            <v>41800</v>
          </cell>
          <cell r="C17">
            <v>0</v>
          </cell>
          <cell r="D17">
            <v>0</v>
          </cell>
          <cell r="E17" t="e">
            <v>#REF!</v>
          </cell>
          <cell r="F17" t="e">
            <v>#REF!</v>
          </cell>
        </row>
        <row r="18">
          <cell r="A18">
            <v>41900</v>
          </cell>
          <cell r="B18">
            <v>41900</v>
          </cell>
          <cell r="C18">
            <v>72434165</v>
          </cell>
          <cell r="D18">
            <v>72434165</v>
          </cell>
          <cell r="E18" t="e">
            <v>#REF!</v>
          </cell>
          <cell r="F18" t="e">
            <v>#REF!</v>
          </cell>
        </row>
        <row r="19">
          <cell r="A19">
            <v>42000</v>
          </cell>
          <cell r="B19">
            <v>42000</v>
          </cell>
          <cell r="C19">
            <v>0</v>
          </cell>
          <cell r="D19">
            <v>0</v>
          </cell>
          <cell r="E19" t="e">
            <v>#REF!</v>
          </cell>
          <cell r="F19" t="e">
            <v>#REF!</v>
          </cell>
        </row>
        <row r="20">
          <cell r="A20">
            <v>42200</v>
          </cell>
          <cell r="B20">
            <v>42200</v>
          </cell>
          <cell r="C20">
            <v>0</v>
          </cell>
          <cell r="D20">
            <v>0</v>
          </cell>
          <cell r="E20" t="e">
            <v>#REF!</v>
          </cell>
          <cell r="F20" t="e">
            <v>#REF!</v>
          </cell>
        </row>
        <row r="21">
          <cell r="A21">
            <v>42700</v>
          </cell>
          <cell r="B21">
            <v>42700</v>
          </cell>
          <cell r="C21">
            <v>0</v>
          </cell>
          <cell r="D21">
            <v>0</v>
          </cell>
          <cell r="E21" t="e">
            <v>#REF!</v>
          </cell>
          <cell r="F21" t="e">
            <v>#REF!</v>
          </cell>
        </row>
        <row r="22">
          <cell r="A22">
            <v>42800</v>
          </cell>
          <cell r="B22">
            <v>42800</v>
          </cell>
          <cell r="C22">
            <v>1979218.99</v>
          </cell>
          <cell r="D22">
            <v>1979218.99</v>
          </cell>
          <cell r="E22" t="e">
            <v>#REF!</v>
          </cell>
          <cell r="F22" t="e">
            <v>#REF!</v>
          </cell>
        </row>
        <row r="23">
          <cell r="A23">
            <v>42900</v>
          </cell>
          <cell r="B23">
            <v>42900</v>
          </cell>
          <cell r="C23">
            <v>0</v>
          </cell>
          <cell r="D23">
            <v>0</v>
          </cell>
          <cell r="E23" t="e">
            <v>#REF!</v>
          </cell>
          <cell r="F23" t="e">
            <v>#REF!</v>
          </cell>
        </row>
        <row r="24">
          <cell r="A24">
            <v>43100</v>
          </cell>
          <cell r="B24">
            <v>43100</v>
          </cell>
          <cell r="C24">
            <v>0</v>
          </cell>
          <cell r="D24">
            <v>0</v>
          </cell>
          <cell r="E24" t="e">
            <v>#REF!</v>
          </cell>
          <cell r="F24" t="e">
            <v>#REF!</v>
          </cell>
        </row>
        <row r="25">
          <cell r="A25">
            <v>43400</v>
          </cell>
          <cell r="B25">
            <v>43400</v>
          </cell>
          <cell r="C25">
            <v>0</v>
          </cell>
          <cell r="D25">
            <v>0</v>
          </cell>
          <cell r="E25" t="e">
            <v>#REF!</v>
          </cell>
          <cell r="F25" t="e">
            <v>#REF!</v>
          </cell>
        </row>
        <row r="26">
          <cell r="A26">
            <v>43600</v>
          </cell>
          <cell r="B26">
            <v>43600</v>
          </cell>
          <cell r="C26">
            <v>0</v>
          </cell>
          <cell r="D26">
            <v>0</v>
          </cell>
          <cell r="E26" t="e">
            <v>#REF!</v>
          </cell>
          <cell r="F26" t="e">
            <v>#REF!</v>
          </cell>
        </row>
        <row r="27">
          <cell r="A27">
            <v>43800</v>
          </cell>
          <cell r="B27">
            <v>43800</v>
          </cell>
          <cell r="C27">
            <v>0</v>
          </cell>
          <cell r="D27">
            <v>0</v>
          </cell>
          <cell r="E27" t="e">
            <v>#REF!</v>
          </cell>
          <cell r="F27" t="e">
            <v>#REF!</v>
          </cell>
        </row>
        <row r="28">
          <cell r="A28">
            <v>44100</v>
          </cell>
          <cell r="B28">
            <v>44100</v>
          </cell>
          <cell r="C28">
            <v>0</v>
          </cell>
          <cell r="D28">
            <v>0</v>
          </cell>
          <cell r="E28" t="e">
            <v>#REF!</v>
          </cell>
          <cell r="F28" t="e">
            <v>#REF!</v>
          </cell>
        </row>
        <row r="29">
          <cell r="A29" t="str">
            <v>44000(GF)</v>
          </cell>
          <cell r="B29">
            <v>44000</v>
          </cell>
          <cell r="C29">
            <v>0</v>
          </cell>
          <cell r="D29">
            <v>0</v>
          </cell>
          <cell r="E29" t="e">
            <v>#REF!</v>
          </cell>
          <cell r="F29" t="e">
            <v>#REF!</v>
          </cell>
        </row>
        <row r="30">
          <cell r="A30">
            <v>46100</v>
          </cell>
          <cell r="B30">
            <v>46100</v>
          </cell>
          <cell r="C30">
            <v>62464195.520000003</v>
          </cell>
          <cell r="D30">
            <v>62464195.520000003</v>
          </cell>
          <cell r="E30" t="e">
            <v>#REF!</v>
          </cell>
          <cell r="F30" t="e">
            <v>#REF!</v>
          </cell>
        </row>
        <row r="31">
          <cell r="A31">
            <v>46200</v>
          </cell>
          <cell r="B31">
            <v>46200</v>
          </cell>
          <cell r="C31">
            <v>9581441.4700000007</v>
          </cell>
          <cell r="D31">
            <v>9581441.4700000007</v>
          </cell>
          <cell r="E31" t="e">
            <v>#REF!</v>
          </cell>
          <cell r="F31" t="e">
            <v>#REF!</v>
          </cell>
        </row>
        <row r="32">
          <cell r="A32">
            <v>46500</v>
          </cell>
          <cell r="B32">
            <v>46500</v>
          </cell>
          <cell r="C32">
            <v>0</v>
          </cell>
          <cell r="D32">
            <v>0</v>
          </cell>
          <cell r="E32" t="e">
            <v>#REF!</v>
          </cell>
          <cell r="F32" t="e">
            <v>#REF!</v>
          </cell>
        </row>
        <row r="33">
          <cell r="A33">
            <v>46600</v>
          </cell>
          <cell r="B33">
            <v>46600</v>
          </cell>
          <cell r="C33">
            <v>20558400.059999999</v>
          </cell>
          <cell r="D33">
            <v>20558400.059999999</v>
          </cell>
          <cell r="E33" t="e">
            <v>#REF!</v>
          </cell>
          <cell r="F33" t="e">
            <v>#REF!</v>
          </cell>
        </row>
        <row r="34">
          <cell r="A34">
            <v>46700</v>
          </cell>
          <cell r="B34">
            <v>46700</v>
          </cell>
          <cell r="C34">
            <v>23134353.66</v>
          </cell>
          <cell r="D34">
            <v>23134353.66</v>
          </cell>
          <cell r="E34" t="e">
            <v>#REF!</v>
          </cell>
          <cell r="F34" t="e">
            <v>#REF!</v>
          </cell>
        </row>
        <row r="35">
          <cell r="A35">
            <v>46900</v>
          </cell>
          <cell r="B35">
            <v>46900</v>
          </cell>
          <cell r="C35">
            <v>0</v>
          </cell>
          <cell r="D35">
            <v>0</v>
          </cell>
          <cell r="E35" t="e">
            <v>#REF!</v>
          </cell>
          <cell r="F35" t="e">
            <v>#REF!</v>
          </cell>
        </row>
        <row r="36">
          <cell r="A36">
            <v>47000</v>
          </cell>
          <cell r="B36">
            <v>47000</v>
          </cell>
          <cell r="C36">
            <v>0</v>
          </cell>
          <cell r="D36">
            <v>0</v>
          </cell>
          <cell r="E36" t="e">
            <v>#REF!</v>
          </cell>
          <cell r="F36" t="e">
            <v>#REF!</v>
          </cell>
        </row>
        <row r="37">
          <cell r="A37">
            <v>47100</v>
          </cell>
          <cell r="B37">
            <v>47100</v>
          </cell>
          <cell r="C37">
            <v>0</v>
          </cell>
          <cell r="D37">
            <v>0</v>
          </cell>
          <cell r="E37" t="e">
            <v>#REF!</v>
          </cell>
          <cell r="F37" t="e">
            <v>#REF!</v>
          </cell>
        </row>
        <row r="38">
          <cell r="A38">
            <v>47200</v>
          </cell>
          <cell r="B38" t="str">
            <v>47200_90001</v>
          </cell>
          <cell r="C38">
            <v>62168516</v>
          </cell>
          <cell r="D38">
            <v>62168516</v>
          </cell>
          <cell r="E38" t="e">
            <v>#REF!</v>
          </cell>
          <cell r="F38" t="e">
            <v>#REF!</v>
          </cell>
        </row>
        <row r="39">
          <cell r="A39">
            <v>47400</v>
          </cell>
          <cell r="B39">
            <v>47400</v>
          </cell>
          <cell r="C39">
            <v>349216.48</v>
          </cell>
          <cell r="D39">
            <v>349216.48</v>
          </cell>
          <cell r="E39" t="e">
            <v>#REF!</v>
          </cell>
          <cell r="F39" t="e">
            <v>#REF!</v>
          </cell>
        </row>
        <row r="40">
          <cell r="A40">
            <v>47500</v>
          </cell>
          <cell r="B40">
            <v>47500</v>
          </cell>
          <cell r="C40">
            <v>0</v>
          </cell>
          <cell r="D40">
            <v>0</v>
          </cell>
          <cell r="E40" t="e">
            <v>#REF!</v>
          </cell>
          <cell r="F40" t="e">
            <v>#REF!</v>
          </cell>
        </row>
        <row r="41">
          <cell r="A41">
            <v>47600</v>
          </cell>
          <cell r="B41">
            <v>47600</v>
          </cell>
          <cell r="C41">
            <v>0</v>
          </cell>
          <cell r="D41">
            <v>0</v>
          </cell>
          <cell r="E41" t="e">
            <v>#REF!</v>
          </cell>
          <cell r="F41" t="e">
            <v>#REF!</v>
          </cell>
        </row>
        <row r="42">
          <cell r="A42">
            <v>47800</v>
          </cell>
          <cell r="B42">
            <v>47800</v>
          </cell>
          <cell r="C42">
            <v>0</v>
          </cell>
          <cell r="D42">
            <v>0</v>
          </cell>
          <cell r="E42" t="e">
            <v>#REF!</v>
          </cell>
          <cell r="F42" t="e">
            <v>#REF!</v>
          </cell>
        </row>
        <row r="43">
          <cell r="A43">
            <v>48000</v>
          </cell>
          <cell r="B43">
            <v>48000</v>
          </cell>
          <cell r="C43">
            <v>0</v>
          </cell>
          <cell r="D43">
            <v>0</v>
          </cell>
          <cell r="E43" t="e">
            <v>#REF!</v>
          </cell>
          <cell r="F43" t="e">
            <v>#REF!</v>
          </cell>
        </row>
        <row r="44">
          <cell r="A44">
            <v>48200</v>
          </cell>
          <cell r="B44">
            <v>48200</v>
          </cell>
          <cell r="C44">
            <v>0</v>
          </cell>
          <cell r="D44">
            <v>0</v>
          </cell>
          <cell r="E44" t="e">
            <v>#REF!</v>
          </cell>
          <cell r="F44" t="e">
            <v>#REF!</v>
          </cell>
        </row>
        <row r="45">
          <cell r="A45">
            <v>48300</v>
          </cell>
          <cell r="B45">
            <v>48300</v>
          </cell>
          <cell r="C45">
            <v>0</v>
          </cell>
          <cell r="D45">
            <v>0</v>
          </cell>
          <cell r="E45" t="e">
            <v>#REF!</v>
          </cell>
          <cell r="F45" t="e">
            <v>#REF!</v>
          </cell>
        </row>
        <row r="46">
          <cell r="A46">
            <v>48400</v>
          </cell>
          <cell r="B46">
            <v>48400</v>
          </cell>
          <cell r="C46">
            <v>2252072696.77</v>
          </cell>
          <cell r="D46">
            <v>2252072696.77</v>
          </cell>
          <cell r="E46" t="e">
            <v>#REF!</v>
          </cell>
          <cell r="F46" t="e">
            <v>#REF!</v>
          </cell>
        </row>
        <row r="47">
          <cell r="A47">
            <v>48600</v>
          </cell>
          <cell r="B47">
            <v>48600</v>
          </cell>
          <cell r="C47">
            <v>0</v>
          </cell>
          <cell r="D47">
            <v>0</v>
          </cell>
          <cell r="E47" t="e">
            <v>#REF!</v>
          </cell>
          <cell r="F47" t="e">
            <v>#REF!</v>
          </cell>
        </row>
        <row r="48">
          <cell r="A48">
            <v>48800</v>
          </cell>
          <cell r="B48">
            <v>48800</v>
          </cell>
          <cell r="C48">
            <v>6817919.2699999996</v>
          </cell>
          <cell r="D48">
            <v>6817919.2699999996</v>
          </cell>
          <cell r="E48" t="e">
            <v>#REF!</v>
          </cell>
          <cell r="F48" t="e">
            <v>#REF!</v>
          </cell>
        </row>
        <row r="49">
          <cell r="A49">
            <v>48900</v>
          </cell>
          <cell r="B49">
            <v>48900</v>
          </cell>
          <cell r="C49">
            <v>0</v>
          </cell>
          <cell r="D49">
            <v>0</v>
          </cell>
          <cell r="E49" t="e">
            <v>#REF!</v>
          </cell>
          <cell r="F49" t="e">
            <v>#REF!</v>
          </cell>
        </row>
        <row r="50">
          <cell r="A50">
            <v>49000</v>
          </cell>
          <cell r="B50">
            <v>49000</v>
          </cell>
          <cell r="C50">
            <v>0</v>
          </cell>
          <cell r="D50">
            <v>0</v>
          </cell>
          <cell r="E50" t="e">
            <v>#REF!</v>
          </cell>
          <cell r="F50" t="e">
            <v>#REF!</v>
          </cell>
        </row>
        <row r="51">
          <cell r="A51">
            <v>49200</v>
          </cell>
          <cell r="B51">
            <v>49200</v>
          </cell>
          <cell r="C51">
            <v>0</v>
          </cell>
          <cell r="D51">
            <v>0</v>
          </cell>
          <cell r="E51" t="e">
            <v>#REF!</v>
          </cell>
          <cell r="F51" t="e">
            <v>#REF!</v>
          </cell>
        </row>
        <row r="52">
          <cell r="A52">
            <v>49600</v>
          </cell>
          <cell r="B52">
            <v>49600</v>
          </cell>
          <cell r="C52">
            <v>0</v>
          </cell>
          <cell r="D52">
            <v>0</v>
          </cell>
          <cell r="E52" t="e">
            <v>#REF!</v>
          </cell>
          <cell r="F52" t="e">
            <v>#REF!</v>
          </cell>
        </row>
        <row r="53">
          <cell r="A53">
            <v>85040</v>
          </cell>
          <cell r="B53">
            <v>85040</v>
          </cell>
          <cell r="C53">
            <v>0</v>
          </cell>
          <cell r="D53">
            <v>0</v>
          </cell>
          <cell r="E53" t="e">
            <v>#REF!</v>
          </cell>
          <cell r="F53" t="e">
            <v>#REF!</v>
          </cell>
        </row>
        <row r="54">
          <cell r="A54">
            <v>85240</v>
          </cell>
          <cell r="B54">
            <v>85240</v>
          </cell>
          <cell r="C54">
            <v>0</v>
          </cell>
          <cell r="D54">
            <v>0</v>
          </cell>
          <cell r="E54" t="e">
            <v>#REF!</v>
          </cell>
          <cell r="F54" t="e">
            <v>#REF!</v>
          </cell>
        </row>
        <row r="55">
          <cell r="A55">
            <v>85440</v>
          </cell>
          <cell r="B55">
            <v>85440</v>
          </cell>
          <cell r="C55">
            <v>0</v>
          </cell>
          <cell r="D55">
            <v>0</v>
          </cell>
          <cell r="E55" t="e">
            <v>#REF!</v>
          </cell>
          <cell r="F55" t="e">
            <v>#REF!</v>
          </cell>
        </row>
        <row r="56">
          <cell r="A56">
            <v>85640</v>
          </cell>
          <cell r="B56">
            <v>85640</v>
          </cell>
          <cell r="C56">
            <v>0</v>
          </cell>
          <cell r="D56">
            <v>0</v>
          </cell>
          <cell r="E56" t="e">
            <v>#REF!</v>
          </cell>
          <cell r="F56" t="e">
            <v>#REF!</v>
          </cell>
        </row>
        <row r="57">
          <cell r="A57">
            <v>85840</v>
          </cell>
          <cell r="B57">
            <v>85840</v>
          </cell>
          <cell r="C57">
            <v>0</v>
          </cell>
          <cell r="D57">
            <v>0</v>
          </cell>
          <cell r="E57" t="e">
            <v>#REF!</v>
          </cell>
          <cell r="F57" t="e">
            <v>#REF!</v>
          </cell>
        </row>
        <row r="58">
          <cell r="A58">
            <v>86040</v>
          </cell>
          <cell r="B58">
            <v>86040</v>
          </cell>
          <cell r="C58">
            <v>0</v>
          </cell>
          <cell r="D58">
            <v>0</v>
          </cell>
          <cell r="E58" t="e">
            <v>#REF!</v>
          </cell>
          <cell r="F58" t="e">
            <v>#REF!</v>
          </cell>
        </row>
        <row r="59">
          <cell r="A59">
            <v>86240</v>
          </cell>
          <cell r="B59">
            <v>86240</v>
          </cell>
          <cell r="C59">
            <v>0</v>
          </cell>
          <cell r="D59">
            <v>0</v>
          </cell>
          <cell r="E59" t="e">
            <v>#REF!</v>
          </cell>
          <cell r="F59" t="e">
            <v>#REF!</v>
          </cell>
        </row>
        <row r="60">
          <cell r="A60">
            <v>86440</v>
          </cell>
          <cell r="B60">
            <v>86440</v>
          </cell>
          <cell r="C60">
            <v>0</v>
          </cell>
          <cell r="D60">
            <v>0</v>
          </cell>
          <cell r="E60" t="e">
            <v>#REF!</v>
          </cell>
          <cell r="F60" t="e">
            <v>#REF!</v>
          </cell>
        </row>
        <row r="61">
          <cell r="A61">
            <v>86640</v>
          </cell>
          <cell r="B61">
            <v>86640</v>
          </cell>
          <cell r="C61">
            <v>0</v>
          </cell>
          <cell r="D61">
            <v>0</v>
          </cell>
          <cell r="E61" t="e">
            <v>#REF!</v>
          </cell>
          <cell r="F61" t="e">
            <v>#REF!</v>
          </cell>
        </row>
        <row r="62">
          <cell r="A62">
            <v>86840</v>
          </cell>
          <cell r="B62">
            <v>86840</v>
          </cell>
          <cell r="C62">
            <v>0</v>
          </cell>
          <cell r="D62">
            <v>0</v>
          </cell>
          <cell r="E62" t="e">
            <v>#REF!</v>
          </cell>
          <cell r="F62" t="e">
            <v>#REF!</v>
          </cell>
        </row>
        <row r="63">
          <cell r="A63">
            <v>87240</v>
          </cell>
          <cell r="B63">
            <v>87240</v>
          </cell>
          <cell r="C63">
            <v>0</v>
          </cell>
          <cell r="D63">
            <v>0</v>
          </cell>
          <cell r="E63" t="e">
            <v>#REF!</v>
          </cell>
          <cell r="F63" t="e">
            <v>#REF!</v>
          </cell>
        </row>
        <row r="64">
          <cell r="A64">
            <v>87640</v>
          </cell>
          <cell r="B64">
            <v>87640</v>
          </cell>
          <cell r="C64">
            <v>0</v>
          </cell>
          <cell r="D64">
            <v>0</v>
          </cell>
          <cell r="E64" t="e">
            <v>#REF!</v>
          </cell>
          <cell r="F64" t="e">
            <v>#REF!</v>
          </cell>
        </row>
        <row r="65">
          <cell r="A65">
            <v>88040</v>
          </cell>
          <cell r="B65">
            <v>88040</v>
          </cell>
          <cell r="C65">
            <v>0</v>
          </cell>
          <cell r="D65">
            <v>0</v>
          </cell>
          <cell r="E65" t="e">
            <v>#REF!</v>
          </cell>
          <cell r="F65" t="e">
            <v>#REF!</v>
          </cell>
        </row>
        <row r="66">
          <cell r="A66">
            <v>88440</v>
          </cell>
          <cell r="B66">
            <v>88440</v>
          </cell>
          <cell r="C66">
            <v>0</v>
          </cell>
          <cell r="D66">
            <v>0</v>
          </cell>
          <cell r="E66" t="e">
            <v>#REF!</v>
          </cell>
          <cell r="F66" t="e">
            <v>#REF!</v>
          </cell>
        </row>
        <row r="67">
          <cell r="A67">
            <v>88640</v>
          </cell>
          <cell r="B67">
            <v>88640</v>
          </cell>
          <cell r="C67">
            <v>0</v>
          </cell>
          <cell r="D67">
            <v>0</v>
          </cell>
          <cell r="E67" t="e">
            <v>#REF!</v>
          </cell>
          <cell r="F67" t="e">
            <v>#REF!</v>
          </cell>
        </row>
        <row r="68">
          <cell r="A68">
            <v>88840</v>
          </cell>
          <cell r="B68">
            <v>88840</v>
          </cell>
          <cell r="C68">
            <v>0</v>
          </cell>
          <cell r="D68">
            <v>0</v>
          </cell>
          <cell r="E68" t="e">
            <v>#REF!</v>
          </cell>
          <cell r="F68" t="e">
            <v>#REF!</v>
          </cell>
        </row>
        <row r="69">
          <cell r="A69">
            <v>90000</v>
          </cell>
          <cell r="B69">
            <v>90000</v>
          </cell>
          <cell r="C69">
            <v>0</v>
          </cell>
          <cell r="D69">
            <v>0</v>
          </cell>
          <cell r="E69" t="e">
            <v>#REF!</v>
          </cell>
          <cell r="F69" t="e">
            <v>#REF!</v>
          </cell>
        </row>
        <row r="70">
          <cell r="A70">
            <v>91000</v>
          </cell>
          <cell r="B70">
            <v>91000</v>
          </cell>
          <cell r="C70">
            <v>12866101.619999999</v>
          </cell>
          <cell r="D70">
            <v>12866101.619999999</v>
          </cell>
          <cell r="E70" t="e">
            <v>#REF!</v>
          </cell>
          <cell r="F70" t="e">
            <v>#REF!</v>
          </cell>
        </row>
        <row r="71">
          <cell r="A71">
            <v>91100</v>
          </cell>
          <cell r="B71">
            <v>91100</v>
          </cell>
          <cell r="C71">
            <v>1700</v>
          </cell>
          <cell r="D71">
            <v>1700</v>
          </cell>
          <cell r="E71" t="e">
            <v>#REF!</v>
          </cell>
          <cell r="F71" t="e">
            <v>#REF!</v>
          </cell>
        </row>
        <row r="72">
          <cell r="A72">
            <v>91200</v>
          </cell>
          <cell r="B72">
            <v>46200</v>
          </cell>
          <cell r="C72">
            <v>0</v>
          </cell>
          <cell r="D72">
            <v>0</v>
          </cell>
          <cell r="E72" t="e">
            <v>#REF!</v>
          </cell>
          <cell r="F72" t="e">
            <v>#REF!</v>
          </cell>
        </row>
        <row r="73">
          <cell r="A73">
            <v>91300</v>
          </cell>
          <cell r="B73">
            <v>91300</v>
          </cell>
          <cell r="C73">
            <v>0</v>
          </cell>
          <cell r="D73">
            <v>0</v>
          </cell>
          <cell r="E73" t="e">
            <v>#REF!</v>
          </cell>
          <cell r="F73" t="e">
            <v>#REF!</v>
          </cell>
        </row>
        <row r="74">
          <cell r="A74">
            <v>91400</v>
          </cell>
          <cell r="B74">
            <v>91400</v>
          </cell>
          <cell r="C74">
            <v>0</v>
          </cell>
          <cell r="D74">
            <v>0</v>
          </cell>
          <cell r="E74" t="e">
            <v>#REF!</v>
          </cell>
          <cell r="F74" t="e">
            <v>#REF!</v>
          </cell>
        </row>
        <row r="75">
          <cell r="A75">
            <v>91600</v>
          </cell>
          <cell r="B75">
            <v>91600</v>
          </cell>
          <cell r="C75">
            <v>89280000</v>
          </cell>
          <cell r="D75">
            <v>89280000</v>
          </cell>
          <cell r="E75" t="e">
            <v>#REF!</v>
          </cell>
          <cell r="F75" t="e">
            <v>#REF!</v>
          </cell>
        </row>
        <row r="76">
          <cell r="A76">
            <v>91700</v>
          </cell>
          <cell r="B76">
            <v>91700</v>
          </cell>
          <cell r="C76">
            <v>49781</v>
          </cell>
          <cell r="D76">
            <v>49781</v>
          </cell>
          <cell r="E76" t="e">
            <v>#REF!</v>
          </cell>
          <cell r="F76" t="e">
            <v>#REF!</v>
          </cell>
        </row>
        <row r="77">
          <cell r="A77">
            <v>91800</v>
          </cell>
          <cell r="B77">
            <v>91800</v>
          </cell>
          <cell r="C77">
            <v>0</v>
          </cell>
          <cell r="D77">
            <v>0</v>
          </cell>
          <cell r="E77" t="e">
            <v>#REF!</v>
          </cell>
          <cell r="F77" t="e">
            <v>#REF!</v>
          </cell>
        </row>
        <row r="78">
          <cell r="A78">
            <v>91900</v>
          </cell>
          <cell r="B78">
            <v>91900</v>
          </cell>
          <cell r="C78">
            <v>357596.33</v>
          </cell>
          <cell r="D78">
            <v>357596.33</v>
          </cell>
          <cell r="E78" t="e">
            <v>#REF!</v>
          </cell>
          <cell r="F78" t="e">
            <v>#REF!</v>
          </cell>
        </row>
        <row r="79">
          <cell r="A79">
            <v>92100</v>
          </cell>
          <cell r="B79">
            <v>92100</v>
          </cell>
          <cell r="C79">
            <v>0</v>
          </cell>
          <cell r="D79">
            <v>0</v>
          </cell>
          <cell r="E79" t="e">
            <v>#REF!</v>
          </cell>
          <cell r="F79" t="e">
            <v>#REF!</v>
          </cell>
        </row>
        <row r="80">
          <cell r="A80">
            <v>92200</v>
          </cell>
          <cell r="B80">
            <v>92200</v>
          </cell>
          <cell r="C80">
            <v>335237532</v>
          </cell>
          <cell r="D80">
            <v>335237532</v>
          </cell>
          <cell r="E80" t="e">
            <v>#REF!</v>
          </cell>
          <cell r="F80" t="e">
            <v>#REF!</v>
          </cell>
        </row>
        <row r="81">
          <cell r="A81">
            <v>92300</v>
          </cell>
          <cell r="B81">
            <v>92300</v>
          </cell>
          <cell r="C81">
            <v>0</v>
          </cell>
          <cell r="D81">
            <v>0</v>
          </cell>
          <cell r="E81" t="e">
            <v>#REF!</v>
          </cell>
          <cell r="F81" t="e">
            <v>#REF!</v>
          </cell>
        </row>
        <row r="82">
          <cell r="A82">
            <v>92400</v>
          </cell>
          <cell r="B82">
            <v>92400</v>
          </cell>
          <cell r="C82">
            <v>0</v>
          </cell>
          <cell r="D82">
            <v>0</v>
          </cell>
          <cell r="E82" t="e">
            <v>#REF!</v>
          </cell>
          <cell r="F82" t="e">
            <v>#REF!</v>
          </cell>
        </row>
        <row r="83">
          <cell r="A83">
            <v>92600</v>
          </cell>
          <cell r="B83">
            <v>92600</v>
          </cell>
          <cell r="C83">
            <v>0</v>
          </cell>
          <cell r="D83">
            <v>0</v>
          </cell>
          <cell r="E83" t="e">
            <v>#REF!</v>
          </cell>
          <cell r="F83" t="e">
            <v>#REF!</v>
          </cell>
        </row>
        <row r="84">
          <cell r="A84" t="str">
            <v>92700(GA)</v>
          </cell>
          <cell r="B84">
            <v>92700</v>
          </cell>
          <cell r="C84">
            <v>0</v>
          </cell>
          <cell r="D84">
            <v>0</v>
          </cell>
          <cell r="E84" t="e">
            <v>#REF!</v>
          </cell>
          <cell r="F84" t="e">
            <v>#REF!</v>
          </cell>
        </row>
        <row r="85">
          <cell r="A85" t="str">
            <v>92700(ENT)</v>
          </cell>
          <cell r="B85">
            <v>92700</v>
          </cell>
          <cell r="C85">
            <v>4970466</v>
          </cell>
          <cell r="D85">
            <v>4970466</v>
          </cell>
          <cell r="E85" t="e">
            <v>#REF!</v>
          </cell>
          <cell r="F85" t="e">
            <v>#REF!</v>
          </cell>
        </row>
        <row r="86">
          <cell r="A86">
            <v>92800</v>
          </cell>
          <cell r="B86">
            <v>92800</v>
          </cell>
          <cell r="C86">
            <v>0</v>
          </cell>
          <cell r="D86">
            <v>0</v>
          </cell>
          <cell r="E86" t="e">
            <v>#REF!</v>
          </cell>
          <cell r="F86" t="e">
            <v>#REF!</v>
          </cell>
        </row>
        <row r="87">
          <cell r="A87">
            <v>92900</v>
          </cell>
          <cell r="B87">
            <v>92900</v>
          </cell>
          <cell r="C87">
            <v>0</v>
          </cell>
          <cell r="D87">
            <v>0</v>
          </cell>
          <cell r="E87" t="e">
            <v>#REF!</v>
          </cell>
          <cell r="F87" t="e">
            <v>#REF!</v>
          </cell>
        </row>
        <row r="88">
          <cell r="A88">
            <v>93000</v>
          </cell>
          <cell r="B88">
            <v>93000</v>
          </cell>
          <cell r="C88">
            <v>0</v>
          </cell>
          <cell r="D88">
            <v>0</v>
          </cell>
          <cell r="E88" t="e">
            <v>#REF!</v>
          </cell>
          <cell r="F88" t="e">
            <v>#REF!</v>
          </cell>
        </row>
        <row r="89">
          <cell r="A89" t="str">
            <v>930X</v>
          </cell>
          <cell r="B89" t="str">
            <v>930X</v>
          </cell>
          <cell r="C89">
            <v>0</v>
          </cell>
          <cell r="D89">
            <v>0</v>
          </cell>
          <cell r="E89" t="e">
            <v>#REF!</v>
          </cell>
          <cell r="F89" t="e">
            <v>#REF!</v>
          </cell>
        </row>
        <row r="90">
          <cell r="A90">
            <v>94000</v>
          </cell>
          <cell r="B90">
            <v>94000</v>
          </cell>
          <cell r="C90">
            <v>0</v>
          </cell>
          <cell r="D90">
            <v>0</v>
          </cell>
          <cell r="E90" t="e">
            <v>#REF!</v>
          </cell>
          <cell r="F90" t="e">
            <v>#REF!</v>
          </cell>
        </row>
        <row r="91">
          <cell r="A91">
            <v>94200</v>
          </cell>
          <cell r="B91">
            <v>46200</v>
          </cell>
          <cell r="C91">
            <v>0</v>
          </cell>
          <cell r="D91">
            <v>0</v>
          </cell>
          <cell r="E91" t="e">
            <v>#REF!</v>
          </cell>
          <cell r="F91" t="e">
            <v>#REF!</v>
          </cell>
        </row>
        <row r="92">
          <cell r="A92">
            <v>94400</v>
          </cell>
          <cell r="B92">
            <v>94400</v>
          </cell>
          <cell r="C92">
            <v>0</v>
          </cell>
          <cell r="D92">
            <v>0</v>
          </cell>
          <cell r="E92" t="e">
            <v>#REF!</v>
          </cell>
          <cell r="F92" t="e">
            <v>#REF!</v>
          </cell>
        </row>
        <row r="93">
          <cell r="A93">
            <v>94700</v>
          </cell>
          <cell r="B93">
            <v>94700</v>
          </cell>
          <cell r="C93">
            <v>0</v>
          </cell>
          <cell r="D93">
            <v>0</v>
          </cell>
          <cell r="E93" t="e">
            <v>#REF!</v>
          </cell>
          <cell r="F93" t="e">
            <v>#REF!</v>
          </cell>
        </row>
        <row r="94">
          <cell r="A94">
            <v>94800</v>
          </cell>
          <cell r="B94">
            <v>94800</v>
          </cell>
          <cell r="C94">
            <v>0</v>
          </cell>
          <cell r="D94">
            <v>0</v>
          </cell>
          <cell r="E94" t="e">
            <v>#REF!</v>
          </cell>
          <cell r="F94" t="e">
            <v>#REF!</v>
          </cell>
        </row>
        <row r="95">
          <cell r="A95">
            <v>94900</v>
          </cell>
          <cell r="B95">
            <v>94900</v>
          </cell>
          <cell r="C95">
            <v>0</v>
          </cell>
          <cell r="D95">
            <v>0</v>
          </cell>
          <cell r="E95" t="e">
            <v>#REF!</v>
          </cell>
          <cell r="F95" t="e">
            <v>#REF!</v>
          </cell>
        </row>
        <row r="96">
          <cell r="A96">
            <v>95000</v>
          </cell>
          <cell r="B96">
            <v>95000</v>
          </cell>
          <cell r="C96">
            <v>0</v>
          </cell>
          <cell r="D96">
            <v>0</v>
          </cell>
          <cell r="E96" t="e">
            <v>#REF!</v>
          </cell>
          <cell r="F96" t="e">
            <v>#REF!</v>
          </cell>
        </row>
        <row r="97">
          <cell r="A97">
            <v>95100</v>
          </cell>
          <cell r="B97">
            <v>95100</v>
          </cell>
          <cell r="C97">
            <v>0</v>
          </cell>
          <cell r="D97">
            <v>0</v>
          </cell>
          <cell r="E97" t="e">
            <v>#REF!</v>
          </cell>
          <cell r="F97" t="e">
            <v>#REF!</v>
          </cell>
        </row>
        <row r="98">
          <cell r="A98">
            <v>95500</v>
          </cell>
          <cell r="B98">
            <v>95500</v>
          </cell>
          <cell r="C98">
            <v>0</v>
          </cell>
          <cell r="D98">
            <v>0</v>
          </cell>
          <cell r="E98" t="e">
            <v>#REF!</v>
          </cell>
          <cell r="F98" t="e">
            <v>#REF!</v>
          </cell>
        </row>
        <row r="99">
          <cell r="A99">
            <v>95800</v>
          </cell>
          <cell r="B99">
            <v>95800</v>
          </cell>
          <cell r="C99">
            <v>0</v>
          </cell>
          <cell r="D99">
            <v>0</v>
          </cell>
          <cell r="E99" t="e">
            <v>#REF!</v>
          </cell>
          <cell r="F99" t="e">
            <v>#REF!</v>
          </cell>
        </row>
        <row r="100">
          <cell r="A100">
            <v>96000</v>
          </cell>
          <cell r="B100">
            <v>48400</v>
          </cell>
          <cell r="C100">
            <v>0</v>
          </cell>
          <cell r="D100">
            <v>0</v>
          </cell>
          <cell r="E100" t="e">
            <v>#REF!</v>
          </cell>
          <cell r="F100" t="e">
            <v>#REF!</v>
          </cell>
        </row>
        <row r="101">
          <cell r="A101">
            <v>96800</v>
          </cell>
          <cell r="B101">
            <v>96800</v>
          </cell>
          <cell r="C101">
            <v>0</v>
          </cell>
          <cell r="D101">
            <v>0</v>
          </cell>
          <cell r="E101" t="e">
            <v>#REF!</v>
          </cell>
          <cell r="F101" t="e">
            <v>#REF!</v>
          </cell>
        </row>
        <row r="102">
          <cell r="A102">
            <v>96900</v>
          </cell>
          <cell r="B102">
            <v>96900</v>
          </cell>
          <cell r="C102">
            <v>0</v>
          </cell>
          <cell r="D102">
            <v>0</v>
          </cell>
          <cell r="E102" t="e">
            <v>#REF!</v>
          </cell>
          <cell r="F102" t="e">
            <v>#REF!</v>
          </cell>
        </row>
        <row r="103">
          <cell r="A103">
            <v>97300</v>
          </cell>
          <cell r="B103">
            <v>97300</v>
          </cell>
          <cell r="C103">
            <v>0</v>
          </cell>
          <cell r="D103">
            <v>0</v>
          </cell>
          <cell r="E103" t="e">
            <v>#REF!</v>
          </cell>
          <cell r="F103" t="e">
            <v>#REF!</v>
          </cell>
        </row>
        <row r="104">
          <cell r="A104">
            <v>97400</v>
          </cell>
          <cell r="B104">
            <v>97400</v>
          </cell>
          <cell r="C104">
            <v>140033</v>
          </cell>
          <cell r="D104">
            <v>140033</v>
          </cell>
          <cell r="E104" t="e">
            <v>#REF!</v>
          </cell>
          <cell r="F104" t="e">
            <v>#REF!</v>
          </cell>
        </row>
        <row r="105">
          <cell r="A105">
            <v>97500</v>
          </cell>
          <cell r="B105">
            <v>97500</v>
          </cell>
          <cell r="C105">
            <v>0</v>
          </cell>
          <cell r="D105">
            <v>0</v>
          </cell>
          <cell r="E105" t="e">
            <v>#REF!</v>
          </cell>
          <cell r="F105" t="e">
            <v>#REF!</v>
          </cell>
        </row>
        <row r="106">
          <cell r="A106">
            <v>97600</v>
          </cell>
          <cell r="B106">
            <v>97600</v>
          </cell>
          <cell r="C106">
            <v>418682.59</v>
          </cell>
          <cell r="D106">
            <v>418682.59</v>
          </cell>
          <cell r="E106" t="e">
            <v>#REF!</v>
          </cell>
          <cell r="F106" t="e">
            <v>#REF!</v>
          </cell>
        </row>
        <row r="107">
          <cell r="A107">
            <v>97700</v>
          </cell>
          <cell r="B107">
            <v>97700</v>
          </cell>
          <cell r="C107">
            <v>0</v>
          </cell>
          <cell r="D107">
            <v>0</v>
          </cell>
          <cell r="E107" t="e">
            <v>#REF!</v>
          </cell>
          <cell r="F107" t="e">
            <v>#REF!</v>
          </cell>
        </row>
        <row r="108">
          <cell r="A108">
            <v>98000</v>
          </cell>
          <cell r="B108">
            <v>98000</v>
          </cell>
          <cell r="C108">
            <v>0</v>
          </cell>
          <cell r="D108">
            <v>0</v>
          </cell>
          <cell r="E108" t="e">
            <v>#REF!</v>
          </cell>
          <cell r="F108" t="e">
            <v>#REF!</v>
          </cell>
        </row>
        <row r="109">
          <cell r="A109">
            <v>98100</v>
          </cell>
          <cell r="B109">
            <v>98100</v>
          </cell>
          <cell r="C109">
            <v>0</v>
          </cell>
          <cell r="D109">
            <v>0</v>
          </cell>
          <cell r="E109" t="e">
            <v>#REF!</v>
          </cell>
          <cell r="F109" t="e">
            <v>#REF!</v>
          </cell>
        </row>
        <row r="110">
          <cell r="A110">
            <v>98200</v>
          </cell>
          <cell r="B110">
            <v>98200</v>
          </cell>
          <cell r="C110">
            <v>0</v>
          </cell>
          <cell r="D110">
            <v>0</v>
          </cell>
          <cell r="E110" t="e">
            <v>#REF!</v>
          </cell>
          <cell r="F110" t="e">
            <v>#REF!</v>
          </cell>
        </row>
        <row r="111">
          <cell r="A111">
            <v>98400</v>
          </cell>
          <cell r="B111">
            <v>46200</v>
          </cell>
          <cell r="C111">
            <v>0</v>
          </cell>
          <cell r="D111">
            <v>0</v>
          </cell>
          <cell r="E111" t="e">
            <v>#REF!</v>
          </cell>
          <cell r="F111" t="e">
            <v>#REF!</v>
          </cell>
        </row>
        <row r="112">
          <cell r="A112">
            <v>98800</v>
          </cell>
          <cell r="B112">
            <v>98800</v>
          </cell>
          <cell r="C112">
            <v>0</v>
          </cell>
          <cell r="D112">
            <v>0</v>
          </cell>
          <cell r="E112" t="e">
            <v>#REF!</v>
          </cell>
          <cell r="F112" t="e">
            <v>#REF!</v>
          </cell>
        </row>
        <row r="113">
          <cell r="A113">
            <v>98900</v>
          </cell>
          <cell r="B113">
            <v>98900</v>
          </cell>
          <cell r="C113">
            <v>0</v>
          </cell>
          <cell r="D113">
            <v>0</v>
          </cell>
          <cell r="E113" t="e">
            <v>#REF!</v>
          </cell>
          <cell r="F113" t="e">
            <v>#REF!</v>
          </cell>
        </row>
        <row r="114">
          <cell r="A114">
            <v>99000</v>
          </cell>
          <cell r="B114">
            <v>99000</v>
          </cell>
          <cell r="C114">
            <v>0</v>
          </cell>
          <cell r="D114">
            <v>0</v>
          </cell>
          <cell r="E114" t="e">
            <v>#REF!</v>
          </cell>
          <cell r="F114" t="e">
            <v>#REF!</v>
          </cell>
        </row>
        <row r="115">
          <cell r="A115">
            <v>99100</v>
          </cell>
          <cell r="B115">
            <v>99100</v>
          </cell>
          <cell r="C115">
            <v>0</v>
          </cell>
          <cell r="D115">
            <v>0</v>
          </cell>
          <cell r="E115" t="e">
            <v>#REF!</v>
          </cell>
          <cell r="F115" t="e">
            <v>#REF!</v>
          </cell>
        </row>
        <row r="116">
          <cell r="A116">
            <v>99200</v>
          </cell>
          <cell r="B116">
            <v>99200</v>
          </cell>
          <cell r="C116">
            <v>0</v>
          </cell>
          <cell r="D116">
            <v>0</v>
          </cell>
          <cell r="E116" t="e">
            <v>#REF!</v>
          </cell>
          <cell r="F116" t="e">
            <v>#REF!</v>
          </cell>
        </row>
        <row r="117">
          <cell r="A117">
            <v>53620</v>
          </cell>
          <cell r="B117">
            <v>53620</v>
          </cell>
          <cell r="C117">
            <v>0</v>
          </cell>
          <cell r="D117">
            <v>0</v>
          </cell>
          <cell r="E117" t="e">
            <v>#REF!</v>
          </cell>
          <cell r="F117" t="e">
            <v>#REF!</v>
          </cell>
        </row>
        <row r="118">
          <cell r="A118">
            <v>53920</v>
          </cell>
          <cell r="B118">
            <v>53920</v>
          </cell>
          <cell r="C118">
            <v>0</v>
          </cell>
          <cell r="D118">
            <v>0</v>
          </cell>
          <cell r="E118" t="e">
            <v>#REF!</v>
          </cell>
          <cell r="F118" t="e">
            <v>#REF!</v>
          </cell>
        </row>
        <row r="119">
          <cell r="A119">
            <v>50910</v>
          </cell>
          <cell r="B119">
            <v>50910</v>
          </cell>
          <cell r="C119">
            <v>0</v>
          </cell>
          <cell r="D119">
            <v>0</v>
          </cell>
          <cell r="E119" t="e">
            <v>#REF!</v>
          </cell>
          <cell r="F119" t="e">
            <v>#REF!</v>
          </cell>
        </row>
        <row r="120">
          <cell r="A120" t="str">
            <v>47200(CU)</v>
          </cell>
          <cell r="B120">
            <v>50920</v>
          </cell>
          <cell r="C120">
            <v>0</v>
          </cell>
          <cell r="D120">
            <v>0</v>
          </cell>
          <cell r="E120" t="e">
            <v>#REF!</v>
          </cell>
          <cell r="F120" t="e">
            <v>#REF!</v>
          </cell>
        </row>
        <row r="121">
          <cell r="A121">
            <v>50320</v>
          </cell>
          <cell r="B121">
            <v>50320</v>
          </cell>
          <cell r="C121">
            <v>0</v>
          </cell>
          <cell r="D121">
            <v>0</v>
          </cell>
          <cell r="E121" t="e">
            <v>#REF!</v>
          </cell>
          <cell r="F121" t="e">
            <v>#REF!</v>
          </cell>
        </row>
        <row r="122">
          <cell r="A122">
            <v>50340</v>
          </cell>
          <cell r="B122">
            <v>50340</v>
          </cell>
          <cell r="C122">
            <v>80247</v>
          </cell>
          <cell r="D122">
            <v>80247</v>
          </cell>
          <cell r="E122" t="e">
            <v>#REF!</v>
          </cell>
          <cell r="F122" t="e">
            <v>#REF!</v>
          </cell>
        </row>
        <row r="123">
          <cell r="A123">
            <v>50350</v>
          </cell>
          <cell r="B123">
            <v>50350</v>
          </cell>
          <cell r="C123">
            <v>0</v>
          </cell>
          <cell r="D123">
            <v>0</v>
          </cell>
          <cell r="E123" t="e">
            <v>#REF!</v>
          </cell>
          <cell r="F123" t="e">
            <v>#REF!</v>
          </cell>
        </row>
        <row r="124">
          <cell r="A124">
            <v>50360</v>
          </cell>
          <cell r="B124">
            <v>50360</v>
          </cell>
          <cell r="C124">
            <v>87580</v>
          </cell>
          <cell r="D124">
            <v>87580</v>
          </cell>
          <cell r="E124" t="e">
            <v>#REF!</v>
          </cell>
          <cell r="F124" t="e">
            <v>#REF!</v>
          </cell>
        </row>
        <row r="125">
          <cell r="A125">
            <v>54310</v>
          </cell>
          <cell r="B125">
            <v>54310</v>
          </cell>
          <cell r="C125">
            <v>0</v>
          </cell>
          <cell r="D125">
            <v>0</v>
          </cell>
          <cell r="E125" t="e">
            <v>#REF!</v>
          </cell>
          <cell r="F125" t="e">
            <v>#REF!</v>
          </cell>
        </row>
        <row r="126">
          <cell r="A126">
            <v>54520</v>
          </cell>
          <cell r="B126">
            <v>54520</v>
          </cell>
          <cell r="C126">
            <v>600839</v>
          </cell>
          <cell r="D126">
            <v>600839</v>
          </cell>
          <cell r="E126" t="e">
            <v>#REF!</v>
          </cell>
          <cell r="F126" t="e">
            <v>#REF!</v>
          </cell>
        </row>
        <row r="127">
          <cell r="A127">
            <v>51220</v>
          </cell>
          <cell r="B127">
            <v>51220</v>
          </cell>
          <cell r="C127">
            <v>0</v>
          </cell>
          <cell r="D127">
            <v>0</v>
          </cell>
          <cell r="E127" t="e">
            <v>#REF!</v>
          </cell>
          <cell r="F127" t="e">
            <v>#REF!</v>
          </cell>
        </row>
        <row r="128">
          <cell r="A128">
            <v>51240</v>
          </cell>
          <cell r="B128">
            <v>51240</v>
          </cell>
          <cell r="C128">
            <v>0</v>
          </cell>
          <cell r="D128">
            <v>0</v>
          </cell>
          <cell r="E128" t="e">
            <v>#REF!</v>
          </cell>
          <cell r="F128" t="e">
            <v>#REF!</v>
          </cell>
        </row>
        <row r="129">
          <cell r="A129">
            <v>51250</v>
          </cell>
          <cell r="B129">
            <v>51250</v>
          </cell>
          <cell r="C129">
            <v>0</v>
          </cell>
          <cell r="D129">
            <v>0</v>
          </cell>
          <cell r="E129" t="e">
            <v>#REF!</v>
          </cell>
          <cell r="F129" t="e">
            <v>#REF!</v>
          </cell>
        </row>
        <row r="130">
          <cell r="A130">
            <v>51810</v>
          </cell>
          <cell r="B130">
            <v>51810</v>
          </cell>
          <cell r="C130">
            <v>0</v>
          </cell>
          <cell r="D130">
            <v>0</v>
          </cell>
          <cell r="E130" t="e">
            <v>#REF!</v>
          </cell>
          <cell r="F130" t="e">
            <v>#REF!</v>
          </cell>
        </row>
        <row r="131">
          <cell r="A131">
            <v>51820</v>
          </cell>
          <cell r="B131">
            <v>51820</v>
          </cell>
          <cell r="C131">
            <v>0</v>
          </cell>
          <cell r="D131">
            <v>0</v>
          </cell>
          <cell r="E131" t="e">
            <v>#REF!</v>
          </cell>
          <cell r="F131" t="e">
            <v>#REF!</v>
          </cell>
        </row>
        <row r="132">
          <cell r="A132">
            <v>51840</v>
          </cell>
          <cell r="B132">
            <v>51840</v>
          </cell>
          <cell r="C132">
            <v>0</v>
          </cell>
          <cell r="D132">
            <v>0</v>
          </cell>
          <cell r="E132" t="e">
            <v>#REF!</v>
          </cell>
          <cell r="F132" t="e">
            <v>#REF!</v>
          </cell>
        </row>
        <row r="133">
          <cell r="A133" t="str">
            <v>47200_30400</v>
          </cell>
          <cell r="B133" t="str">
            <v>47200_30400</v>
          </cell>
          <cell r="C133">
            <v>230438996</v>
          </cell>
          <cell r="D133">
            <v>230438996</v>
          </cell>
          <cell r="E133" t="e">
            <v>#REF!</v>
          </cell>
          <cell r="F133" t="e">
            <v>#REF!</v>
          </cell>
        </row>
        <row r="134">
          <cell r="A134">
            <v>55120</v>
          </cell>
          <cell r="B134">
            <v>55120</v>
          </cell>
          <cell r="C134">
            <v>0</v>
          </cell>
          <cell r="D134">
            <v>0</v>
          </cell>
          <cell r="E134" t="e">
            <v>#REF!</v>
          </cell>
          <cell r="F134" t="e">
            <v>#REF!</v>
          </cell>
        </row>
      </sheetData>
      <sheetData sheetId="9"/>
      <sheetData sheetId="10"/>
      <sheetData sheetId="11"/>
      <sheetData sheetId="12"/>
      <sheetData sheetId="13"/>
      <sheetData sheetId="14"/>
      <sheetData sheetId="15">
        <row r="1">
          <cell r="A1" t="str">
            <v>BU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HsSetValue"/>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viog.uga.edu/training-and-education/financial-training/" TargetMode="External"/><Relationship Id="rId7" Type="http://schemas.openxmlformats.org/officeDocument/2006/relationships/drawing" Target="../drawings/drawing1.xml"/><Relationship Id="rId2" Type="http://schemas.openxmlformats.org/officeDocument/2006/relationships/hyperlink" Target="https://sao.georgia.gov/reporting-structure-and-chart-accounts" TargetMode="External"/><Relationship Id="rId1" Type="http://schemas.openxmlformats.org/officeDocument/2006/relationships/hyperlink" Target="http://sao.georgia.gov/year-end-training-videos" TargetMode="External"/><Relationship Id="rId6" Type="http://schemas.openxmlformats.org/officeDocument/2006/relationships/customProperty" Target="../customProperty1.bin"/><Relationship Id="rId5" Type="http://schemas.openxmlformats.org/officeDocument/2006/relationships/printerSettings" Target="../printerSettings/printerSettings1.bin"/><Relationship Id="rId4" Type="http://schemas.openxmlformats.org/officeDocument/2006/relationships/hyperlink" Target="mailto:phyllis.raines@sao.ga.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jsample@sao.ga.gov"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70E00"/>
    <pageSetUpPr fitToPage="1"/>
  </sheetPr>
  <dimension ref="A1:J64"/>
  <sheetViews>
    <sheetView showGridLines="0" tabSelected="1" zoomScaleNormal="100" workbookViewId="0">
      <selection activeCell="G15" sqref="G15"/>
    </sheetView>
  </sheetViews>
  <sheetFormatPr defaultColWidth="9.109375" defaultRowHeight="15.6" x14ac:dyDescent="0.3"/>
  <cols>
    <col min="1" max="1" width="17.6640625" style="14" customWidth="1"/>
    <col min="2" max="2" width="6.33203125" style="4" customWidth="1"/>
    <col min="3" max="3" width="97.6640625" style="3" customWidth="1"/>
    <col min="4" max="8" width="11.6640625" style="4" customWidth="1"/>
    <col min="9" max="9" width="9.88671875" style="4" customWidth="1"/>
    <col min="10" max="16384" width="9.109375" style="4"/>
  </cols>
  <sheetData>
    <row r="1" spans="1:10" x14ac:dyDescent="0.3">
      <c r="A1" s="1"/>
      <c r="B1" s="2"/>
    </row>
    <row r="2" spans="1:10" ht="17.399999999999999" x14ac:dyDescent="0.3">
      <c r="A2" s="5" t="s">
        <v>9</v>
      </c>
      <c r="B2" s="6"/>
      <c r="C2" s="90" t="s">
        <v>0</v>
      </c>
    </row>
    <row r="3" spans="1:10" x14ac:dyDescent="0.3">
      <c r="A3" s="5"/>
      <c r="B3" s="6"/>
      <c r="C3" s="7"/>
    </row>
    <row r="4" spans="1:10" x14ac:dyDescent="0.3">
      <c r="A4" s="1" t="s">
        <v>10</v>
      </c>
      <c r="B4" s="2"/>
      <c r="C4" s="130">
        <v>44442</v>
      </c>
    </row>
    <row r="5" spans="1:10" x14ac:dyDescent="0.3">
      <c r="A5" s="1"/>
      <c r="B5" s="2"/>
      <c r="C5" s="8"/>
    </row>
    <row r="6" spans="1:10" ht="46.8" x14ac:dyDescent="0.3">
      <c r="A6" s="1" t="s">
        <v>11</v>
      </c>
      <c r="B6" s="2"/>
      <c r="C6" s="9" t="s">
        <v>307</v>
      </c>
    </row>
    <row r="7" spans="1:10" x14ac:dyDescent="0.3">
      <c r="A7" s="1"/>
      <c r="B7" s="2"/>
      <c r="C7" s="10"/>
    </row>
    <row r="8" spans="1:10" ht="48" customHeight="1" x14ac:dyDescent="0.3">
      <c r="A8" s="1" t="s">
        <v>12</v>
      </c>
      <c r="B8" s="2"/>
      <c r="C8" s="11" t="s">
        <v>479</v>
      </c>
    </row>
    <row r="9" spans="1:10" ht="17.25" customHeight="1" x14ac:dyDescent="0.3">
      <c r="A9" s="1"/>
      <c r="B9" s="2"/>
    </row>
    <row r="10" spans="1:10" ht="63" customHeight="1" x14ac:dyDescent="0.3">
      <c r="A10" s="1" t="s">
        <v>13</v>
      </c>
      <c r="B10" s="2"/>
      <c r="C10" s="11" t="s">
        <v>275</v>
      </c>
      <c r="D10" s="12"/>
      <c r="E10" s="12"/>
      <c r="F10" s="12"/>
      <c r="G10" s="12"/>
      <c r="H10" s="12"/>
      <c r="I10" s="12"/>
      <c r="J10" s="12"/>
    </row>
    <row r="11" spans="1:10" ht="12" customHeight="1" x14ac:dyDescent="0.3">
      <c r="A11" s="1"/>
      <c r="B11" s="2"/>
      <c r="C11" s="11"/>
      <c r="D11" s="12"/>
      <c r="E11" s="12"/>
      <c r="F11" s="12"/>
      <c r="G11" s="12"/>
      <c r="H11" s="12"/>
      <c r="I11" s="12"/>
      <c r="J11" s="12"/>
    </row>
    <row r="12" spans="1:10" ht="123.75" customHeight="1" x14ac:dyDescent="0.3">
      <c r="A12" s="1" t="s">
        <v>14</v>
      </c>
      <c r="B12" s="2"/>
      <c r="C12" s="13" t="s">
        <v>482</v>
      </c>
    </row>
    <row r="13" spans="1:10" x14ac:dyDescent="0.3">
      <c r="A13" s="1"/>
      <c r="B13" s="2"/>
      <c r="C13" s="13"/>
    </row>
    <row r="14" spans="1:10" ht="36" customHeight="1" x14ac:dyDescent="0.3">
      <c r="A14" s="1" t="s">
        <v>282</v>
      </c>
      <c r="B14" s="2"/>
      <c r="C14" s="9" t="s">
        <v>294</v>
      </c>
    </row>
    <row r="15" spans="1:10" ht="19.5" customHeight="1" x14ac:dyDescent="0.3">
      <c r="A15" s="1"/>
      <c r="B15" s="2"/>
      <c r="C15" s="89" t="s">
        <v>302</v>
      </c>
      <c r="D15" s="63"/>
      <c r="E15" s="157"/>
      <c r="F15" s="157"/>
    </row>
    <row r="16" spans="1:10" x14ac:dyDescent="0.3">
      <c r="A16" s="1"/>
      <c r="B16" s="2"/>
      <c r="C16" s="60"/>
      <c r="E16" s="60"/>
    </row>
    <row r="17" spans="1:8" x14ac:dyDescent="0.3">
      <c r="A17" s="1" t="s">
        <v>15</v>
      </c>
      <c r="B17" s="2"/>
      <c r="C17" s="138" t="s">
        <v>474</v>
      </c>
    </row>
    <row r="18" spans="1:8" x14ac:dyDescent="0.3">
      <c r="A18" s="1"/>
      <c r="B18" s="2"/>
      <c r="C18" s="139" t="s">
        <v>475</v>
      </c>
    </row>
    <row r="19" spans="1:8" x14ac:dyDescent="0.3">
      <c r="A19" s="1"/>
      <c r="B19" s="2"/>
      <c r="C19" s="131" t="s">
        <v>476</v>
      </c>
    </row>
    <row r="20" spans="1:8" x14ac:dyDescent="0.3">
      <c r="A20" s="1"/>
      <c r="B20" s="2"/>
    </row>
    <row r="21" spans="1:8" ht="31.2" x14ac:dyDescent="0.3">
      <c r="A21" s="1" t="s">
        <v>16</v>
      </c>
      <c r="B21" s="2"/>
      <c r="C21" s="11" t="s">
        <v>283</v>
      </c>
    </row>
    <row r="22" spans="1:8" ht="15.75" customHeight="1" x14ac:dyDescent="0.3">
      <c r="A22" s="4"/>
      <c r="C22" s="4"/>
      <c r="D22" s="12"/>
      <c r="E22" s="12"/>
      <c r="F22" s="12"/>
      <c r="G22" s="12"/>
      <c r="H22" s="12"/>
    </row>
    <row r="23" spans="1:8" ht="15.75" customHeight="1" x14ac:dyDescent="0.3">
      <c r="A23" s="4"/>
      <c r="C23" s="11" t="s">
        <v>446</v>
      </c>
      <c r="D23" s="12"/>
      <c r="E23" s="12"/>
      <c r="F23" s="12"/>
      <c r="G23" s="12"/>
      <c r="H23" s="12"/>
    </row>
    <row r="24" spans="1:8" ht="15.75" customHeight="1" x14ac:dyDescent="0.3">
      <c r="A24" s="4"/>
      <c r="C24" s="136" t="s">
        <v>447</v>
      </c>
      <c r="D24" s="12"/>
      <c r="E24" s="12"/>
      <c r="F24" s="12"/>
      <c r="G24" s="12"/>
      <c r="H24" s="12"/>
    </row>
    <row r="25" spans="1:8" ht="15.75" customHeight="1" x14ac:dyDescent="0.3">
      <c r="A25" s="4"/>
      <c r="C25" s="53" t="s">
        <v>403</v>
      </c>
      <c r="D25" s="12"/>
      <c r="E25" s="12"/>
      <c r="F25" s="12"/>
      <c r="G25" s="12"/>
      <c r="H25" s="12"/>
    </row>
    <row r="26" spans="1:8" ht="15.75" customHeight="1" x14ac:dyDescent="0.3">
      <c r="A26" s="4"/>
      <c r="C26" s="136" t="s">
        <v>448</v>
      </c>
      <c r="D26" s="12"/>
      <c r="E26" s="12"/>
      <c r="F26" s="12"/>
      <c r="G26" s="12"/>
      <c r="H26" s="12"/>
    </row>
    <row r="27" spans="1:8" ht="15.75" customHeight="1" x14ac:dyDescent="0.3">
      <c r="A27" s="4"/>
      <c r="C27" s="136" t="s">
        <v>449</v>
      </c>
      <c r="D27" s="12"/>
      <c r="E27" s="12"/>
      <c r="F27" s="12"/>
      <c r="G27" s="12"/>
      <c r="H27" s="12"/>
    </row>
    <row r="28" spans="1:8" ht="15.75" customHeight="1" x14ac:dyDescent="0.3">
      <c r="A28" s="4"/>
      <c r="C28" s="136" t="s">
        <v>450</v>
      </c>
      <c r="D28" s="12"/>
      <c r="E28" s="12"/>
      <c r="F28" s="12"/>
      <c r="G28" s="12"/>
      <c r="H28" s="12"/>
    </row>
    <row r="29" spans="1:8" x14ac:dyDescent="0.3">
      <c r="A29" s="4"/>
      <c r="C29" s="4"/>
      <c r="D29" s="12"/>
      <c r="E29" s="12"/>
      <c r="F29" s="12"/>
      <c r="G29" s="12"/>
      <c r="H29" s="12"/>
    </row>
    <row r="30" spans="1:8" ht="31.2" x14ac:dyDescent="0.3">
      <c r="A30" s="4"/>
      <c r="C30" s="61" t="s">
        <v>402</v>
      </c>
      <c r="D30" s="12"/>
      <c r="E30" s="12"/>
      <c r="F30" s="12"/>
      <c r="G30" s="12"/>
      <c r="H30" s="12"/>
    </row>
    <row r="31" spans="1:8" x14ac:dyDescent="0.3">
      <c r="A31" s="4"/>
      <c r="C31" s="128" t="s">
        <v>404</v>
      </c>
      <c r="D31" s="12"/>
      <c r="E31" s="12"/>
      <c r="F31" s="12"/>
      <c r="G31" s="12"/>
      <c r="H31" s="12"/>
    </row>
    <row r="32" spans="1:8" x14ac:dyDescent="0.3">
      <c r="A32" s="4"/>
      <c r="C32" s="158"/>
      <c r="D32" s="158"/>
      <c r="E32" s="12"/>
      <c r="F32" s="12"/>
      <c r="G32" s="12"/>
      <c r="H32" s="12"/>
    </row>
    <row r="33" spans="1:8" ht="48.75" customHeight="1" x14ac:dyDescent="0.3">
      <c r="A33" s="4"/>
      <c r="C33" s="61" t="s">
        <v>295</v>
      </c>
      <c r="D33" s="9"/>
      <c r="E33" s="12"/>
      <c r="F33" s="12"/>
      <c r="G33" s="12"/>
      <c r="H33" s="12"/>
    </row>
    <row r="34" spans="1:8" ht="14.4" customHeight="1" x14ac:dyDescent="0.3">
      <c r="A34" s="4"/>
      <c r="C34" s="15"/>
      <c r="D34" s="12"/>
      <c r="E34" s="12"/>
      <c r="F34" s="12"/>
      <c r="G34" s="12"/>
      <c r="H34" s="12"/>
    </row>
    <row r="35" spans="1:8" ht="76.2" customHeight="1" x14ac:dyDescent="0.3">
      <c r="A35" s="4"/>
      <c r="C35" s="129" t="s">
        <v>445</v>
      </c>
      <c r="D35" s="9"/>
      <c r="E35" s="12"/>
      <c r="F35" s="12"/>
      <c r="G35" s="12"/>
      <c r="H35" s="12"/>
    </row>
    <row r="36" spans="1:8" ht="16.5" customHeight="1" x14ac:dyDescent="0.3">
      <c r="A36" s="4"/>
      <c r="C36" s="15"/>
      <c r="D36" s="12"/>
      <c r="E36" s="12"/>
      <c r="F36" s="12"/>
      <c r="G36" s="12"/>
      <c r="H36" s="12"/>
    </row>
    <row r="37" spans="1:8" ht="15.75" customHeight="1" x14ac:dyDescent="0.3">
      <c r="A37" s="1" t="s">
        <v>17</v>
      </c>
      <c r="B37" s="2"/>
    </row>
    <row r="38" spans="1:8" s="16" customFormat="1" ht="15.75" customHeight="1" x14ac:dyDescent="0.3"/>
    <row r="39" spans="1:8" s="16" customFormat="1" ht="31.5" customHeight="1" x14ac:dyDescent="0.3">
      <c r="A39" s="17" t="s">
        <v>93</v>
      </c>
      <c r="B39" s="153" t="s">
        <v>285</v>
      </c>
      <c r="C39" s="154"/>
    </row>
    <row r="40" spans="1:8" s="16" customFormat="1" ht="15.75" customHeight="1" x14ac:dyDescent="0.3"/>
    <row r="41" spans="1:8" s="16" customFormat="1" ht="47.25" customHeight="1" x14ac:dyDescent="0.3">
      <c r="A41" s="17" t="s">
        <v>94</v>
      </c>
      <c r="B41" s="155" t="s">
        <v>284</v>
      </c>
      <c r="C41" s="155"/>
    </row>
    <row r="42" spans="1:8" s="16" customFormat="1" x14ac:dyDescent="0.3">
      <c r="B42" s="18"/>
      <c r="C42" s="18"/>
    </row>
    <row r="43" spans="1:8" s="16" customFormat="1" x14ac:dyDescent="0.3">
      <c r="A43" s="17" t="s">
        <v>95</v>
      </c>
      <c r="B43" s="22">
        <v>1</v>
      </c>
      <c r="C43" s="107" t="s">
        <v>89</v>
      </c>
    </row>
    <row r="44" spans="1:8" s="16" customFormat="1" ht="25.5" customHeight="1" x14ac:dyDescent="0.3">
      <c r="B44" s="23" t="s">
        <v>85</v>
      </c>
      <c r="C44" s="21" t="s">
        <v>611</v>
      </c>
    </row>
    <row r="45" spans="1:8" s="16" customFormat="1" ht="63.75" customHeight="1" x14ac:dyDescent="0.3">
      <c r="B45" s="24" t="s">
        <v>86</v>
      </c>
      <c r="C45" s="21" t="s">
        <v>405</v>
      </c>
    </row>
    <row r="46" spans="1:8" s="16" customFormat="1" ht="39" customHeight="1" x14ac:dyDescent="0.3">
      <c r="B46" s="23"/>
      <c r="C46" s="140" t="s">
        <v>407</v>
      </c>
    </row>
    <row r="47" spans="1:8" s="16" customFormat="1" x14ac:dyDescent="0.3">
      <c r="B47" s="23"/>
      <c r="C47" s="141" t="s">
        <v>406</v>
      </c>
    </row>
    <row r="48" spans="1:8" x14ac:dyDescent="0.3">
      <c r="B48" s="23" t="s">
        <v>87</v>
      </c>
      <c r="C48" s="21" t="s">
        <v>90</v>
      </c>
    </row>
    <row r="49" spans="1:4" ht="28.2" x14ac:dyDescent="0.3">
      <c r="B49" s="58" t="s">
        <v>88</v>
      </c>
      <c r="C49" s="59" t="s">
        <v>328</v>
      </c>
    </row>
    <row r="50" spans="1:4" s="64" customFormat="1" ht="51" customHeight="1" x14ac:dyDescent="0.25">
      <c r="B50" s="24" t="s">
        <v>276</v>
      </c>
      <c r="C50" s="126" t="s">
        <v>329</v>
      </c>
    </row>
    <row r="51" spans="1:4" s="64" customFormat="1" ht="27.6" x14ac:dyDescent="0.25">
      <c r="B51" s="24" t="s">
        <v>315</v>
      </c>
      <c r="C51" s="92" t="s">
        <v>336</v>
      </c>
      <c r="D51" s="93"/>
    </row>
    <row r="52" spans="1:4" s="64" customFormat="1" ht="64.5" customHeight="1" x14ac:dyDescent="0.25">
      <c r="B52" s="24" t="s">
        <v>327</v>
      </c>
      <c r="C52" s="126" t="s">
        <v>337</v>
      </c>
    </row>
    <row r="53" spans="1:4" x14ac:dyDescent="0.3">
      <c r="B53" s="24"/>
      <c r="C53" s="21"/>
    </row>
    <row r="54" spans="1:4" s="16" customFormat="1" x14ac:dyDescent="0.3">
      <c r="A54" s="17" t="s">
        <v>96</v>
      </c>
      <c r="B54" s="22">
        <v>1</v>
      </c>
      <c r="C54" s="107" t="s">
        <v>91</v>
      </c>
    </row>
    <row r="55" spans="1:4" s="16" customFormat="1" ht="33" customHeight="1" x14ac:dyDescent="0.3">
      <c r="B55" s="24" t="s">
        <v>85</v>
      </c>
      <c r="C55" s="21" t="s">
        <v>612</v>
      </c>
    </row>
    <row r="56" spans="1:4" s="16" customFormat="1" ht="16.2" customHeight="1" x14ac:dyDescent="0.3">
      <c r="B56" s="24" t="s">
        <v>86</v>
      </c>
      <c r="C56" s="126" t="s">
        <v>277</v>
      </c>
    </row>
    <row r="57" spans="1:4" s="16" customFormat="1" ht="27.75" customHeight="1" x14ac:dyDescent="0.3">
      <c r="B57" s="23"/>
      <c r="C57" s="54" t="s">
        <v>182</v>
      </c>
    </row>
    <row r="58" spans="1:4" x14ac:dyDescent="0.3">
      <c r="B58" s="23" t="s">
        <v>87</v>
      </c>
      <c r="C58" s="21" t="s">
        <v>92</v>
      </c>
    </row>
    <row r="59" spans="1:4" ht="28.2" x14ac:dyDescent="0.3">
      <c r="B59" s="24" t="s">
        <v>88</v>
      </c>
      <c r="C59" s="59" t="s">
        <v>330</v>
      </c>
    </row>
    <row r="60" spans="1:4" s="64" customFormat="1" ht="27.6" x14ac:dyDescent="0.25">
      <c r="B60" s="24" t="s">
        <v>276</v>
      </c>
      <c r="C60" s="21" t="s">
        <v>331</v>
      </c>
    </row>
    <row r="61" spans="1:4" s="64" customFormat="1" ht="27.6" x14ac:dyDescent="0.25">
      <c r="B61" s="24" t="s">
        <v>315</v>
      </c>
      <c r="C61" s="92" t="s">
        <v>336</v>
      </c>
      <c r="D61" s="93"/>
    </row>
    <row r="62" spans="1:4" s="64" customFormat="1" ht="62.25" customHeight="1" x14ac:dyDescent="0.25">
      <c r="B62" s="24" t="s">
        <v>327</v>
      </c>
      <c r="C62" s="21" t="s">
        <v>338</v>
      </c>
    </row>
    <row r="64" spans="1:4" ht="114" customHeight="1" x14ac:dyDescent="0.3">
      <c r="B64" s="24"/>
      <c r="C64" s="156" t="s">
        <v>478</v>
      </c>
      <c r="D64" s="156"/>
    </row>
  </sheetData>
  <sheetProtection algorithmName="SHA-512" hashValue="X/mJn/f7P3n+4i/T4InwZeOgU1g8T5R/Q6xoke1NCrY5KL33IjO6jvyUfdA1ZYkDUliljQ4AvoFGzRQCQn7yUw==" saltValue="HgVmrkTg0QjjSRp1f23IsA==" spinCount="100000" sheet="1" formatCells="0" formatColumns="0" formatRows="0" insertColumns="0" insertRows="0"/>
  <mergeCells count="5">
    <mergeCell ref="B39:C39"/>
    <mergeCell ref="B41:C41"/>
    <mergeCell ref="C64:D64"/>
    <mergeCell ref="E15:F15"/>
    <mergeCell ref="C32:D32"/>
  </mergeCells>
  <hyperlinks>
    <hyperlink ref="C15" r:id="rId1" xr:uid="{00000000-0004-0000-0000-000000000000}"/>
    <hyperlink ref="C31" r:id="rId2" display="State Reporting Enity and GAAP Funds" xr:uid="{00000000-0004-0000-0000-000002000000}"/>
    <hyperlink ref="C47" r:id="rId3" xr:uid="{897556C4-7AB9-4985-9808-59A37F6A64F2}"/>
    <hyperlink ref="C18" r:id="rId4" xr:uid="{31A32CD6-236C-4152-AF27-DD5284B357F3}"/>
  </hyperlinks>
  <pageMargins left="0.35" right="0.45" top="1" bottom="0.75" header="0.35" footer="0.5"/>
  <pageSetup scale="73" fitToHeight="0" orientation="portrait" r:id="rId5"/>
  <headerFooter>
    <oddHeader xml:space="preserve">&amp;L&amp;"Times New Roman,Bold"&amp;12&amp;K870E00&amp;G&amp;C&amp;"Arial,Bold"&amp;12
&amp;R&amp;"Times New Roman,Bold"&amp;12&amp;K002060 2021 ACFR Information
</oddHeader>
    <oddFooter>&amp;L&amp;"Times New Roman,Italic"&amp;9Page &amp;P of &amp;N
&amp;Z&amp;F &amp;A&amp;R&amp;"Times New Roman,Italic"&amp;9&amp;D &amp;T</oddFooter>
  </headerFooter>
  <rowBreaks count="1" manualBreakCount="1">
    <brk id="34" max="3" man="1"/>
  </rowBreaks>
  <customProperties>
    <customPr name="SheetOptions" r:id="rId6"/>
  </customProperties>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C154"/>
  <sheetViews>
    <sheetView zoomScaleNormal="100" workbookViewId="0"/>
  </sheetViews>
  <sheetFormatPr defaultColWidth="9.109375" defaultRowHeight="13.8" x14ac:dyDescent="0.25"/>
  <cols>
    <col min="1" max="1" width="2.88671875" style="30" customWidth="1"/>
    <col min="2" max="2" width="4.33203125" style="30" customWidth="1"/>
    <col min="3" max="3" width="14" style="30" customWidth="1"/>
    <col min="4" max="4" width="52.44140625" style="30" customWidth="1"/>
    <col min="5" max="5" width="3.6640625" style="30" customWidth="1"/>
    <col min="6" max="6" width="15" style="32" bestFit="1" customWidth="1"/>
    <col min="7" max="7" width="3.6640625" style="30" customWidth="1"/>
    <col min="8" max="8" width="21.5546875" style="31" customWidth="1"/>
    <col min="9" max="9" width="13.109375" style="31" customWidth="1"/>
    <col min="10" max="10" width="21.6640625" style="99" customWidth="1"/>
    <col min="11" max="11" width="27.6640625" style="31" bestFit="1" customWidth="1"/>
    <col min="12" max="12" width="15.33203125" style="86" customWidth="1"/>
    <col min="13" max="13" width="15.109375" style="103" customWidth="1"/>
    <col min="14" max="14" width="43.5546875" style="86" customWidth="1"/>
    <col min="15" max="19" width="9.109375" style="30"/>
    <col min="20" max="20" width="9.109375" style="34"/>
    <col min="21" max="21" width="12.5546875" style="34" customWidth="1"/>
    <col min="22" max="25" width="9.109375" style="34"/>
    <col min="26" max="26" width="10.88671875" style="19" bestFit="1" customWidth="1"/>
    <col min="27" max="27" width="65.33203125" style="19" customWidth="1"/>
    <col min="28" max="28" width="9.109375" style="19"/>
    <col min="29" max="29" width="9.109375" style="20"/>
    <col min="30" max="37" width="9.109375" style="30"/>
    <col min="38" max="38" width="14.33203125" style="30" hidden="1" customWidth="1"/>
    <col min="39" max="103" width="9.109375" style="30"/>
    <col min="104" max="104" width="10.88671875" style="19" customWidth="1"/>
    <col min="105" max="105" width="10" style="19" customWidth="1"/>
    <col min="106" max="106" width="9.109375" style="19" customWidth="1"/>
    <col min="107" max="107" width="9.109375" style="20" customWidth="1"/>
    <col min="108" max="16384" width="9.109375" style="30"/>
  </cols>
  <sheetData>
    <row r="1" spans="1:107" s="25" customFormat="1" ht="18" x14ac:dyDescent="0.35">
      <c r="A1" s="91" t="s">
        <v>0</v>
      </c>
      <c r="F1" s="27"/>
      <c r="H1" s="26"/>
      <c r="I1" s="26"/>
      <c r="J1" s="98"/>
      <c r="K1" s="26"/>
      <c r="L1" s="85"/>
      <c r="M1" s="102"/>
      <c r="N1" s="85"/>
      <c r="T1" s="33"/>
      <c r="V1" s="33"/>
      <c r="W1" s="33"/>
      <c r="X1" s="33"/>
      <c r="Y1" s="33"/>
      <c r="Z1" s="65"/>
      <c r="AA1" s="66"/>
      <c r="AB1" s="67"/>
      <c r="AC1" s="68"/>
    </row>
    <row r="2" spans="1:107" x14ac:dyDescent="0.25">
      <c r="Z2" s="69"/>
      <c r="AA2" s="34"/>
      <c r="AB2" s="69"/>
      <c r="AC2" s="56"/>
      <c r="AL2" s="30" t="s">
        <v>21</v>
      </c>
    </row>
    <row r="3" spans="1:107" ht="21" customHeight="1" x14ac:dyDescent="0.3">
      <c r="A3" s="133"/>
      <c r="B3" s="134" t="s">
        <v>18</v>
      </c>
      <c r="C3" s="71" t="s">
        <v>73</v>
      </c>
      <c r="D3" s="137"/>
      <c r="G3" s="124" t="s">
        <v>305</v>
      </c>
      <c r="H3" s="125"/>
      <c r="Z3" s="69"/>
      <c r="AA3" s="34"/>
      <c r="AB3" s="69"/>
      <c r="AC3" s="56"/>
    </row>
    <row r="4" spans="1:107" ht="15.6" x14ac:dyDescent="0.3">
      <c r="A4" s="133"/>
      <c r="B4" s="135"/>
      <c r="C4" s="71" t="s">
        <v>74</v>
      </c>
      <c r="D4" s="51" t="e">
        <f>VLOOKUP(D3,'entity list for forms 5.25.21'!A:B,2,FALSE)</f>
        <v>#N/A</v>
      </c>
      <c r="G4" s="124" t="s">
        <v>306</v>
      </c>
      <c r="H4" s="125"/>
      <c r="Z4" s="69"/>
      <c r="AA4" s="34"/>
      <c r="AB4" s="69"/>
      <c r="AC4" s="56"/>
    </row>
    <row r="5" spans="1:107" x14ac:dyDescent="0.25">
      <c r="A5" s="133"/>
      <c r="B5" s="135"/>
      <c r="C5" s="71" t="s">
        <v>75</v>
      </c>
      <c r="D5" s="50"/>
      <c r="Z5" s="69"/>
      <c r="AA5" s="34"/>
      <c r="AB5" s="69"/>
      <c r="AC5" s="56"/>
    </row>
    <row r="6" spans="1:107" x14ac:dyDescent="0.25">
      <c r="A6" s="133"/>
      <c r="B6" s="135"/>
      <c r="C6" s="71" t="s">
        <v>76</v>
      </c>
      <c r="D6" s="52"/>
      <c r="Z6" s="69"/>
      <c r="AA6" s="34"/>
      <c r="AB6" s="69"/>
      <c r="AC6" s="56"/>
    </row>
    <row r="7" spans="1:107" x14ac:dyDescent="0.25">
      <c r="A7" s="135"/>
      <c r="B7" s="135"/>
      <c r="C7" s="71" t="s">
        <v>279</v>
      </c>
      <c r="D7" s="84"/>
      <c r="Z7" s="69"/>
      <c r="AA7" s="34"/>
      <c r="AB7" s="69"/>
      <c r="AC7" s="56"/>
    </row>
    <row r="8" spans="1:107" x14ac:dyDescent="0.25">
      <c r="Z8" s="69"/>
      <c r="AA8" s="34"/>
      <c r="AB8" s="69"/>
      <c r="AC8" s="56"/>
    </row>
    <row r="9" spans="1:107" ht="14.4" thickBot="1" x14ac:dyDescent="0.3">
      <c r="Z9" s="69"/>
      <c r="AA9" s="34"/>
      <c r="AB9" s="69"/>
      <c r="AC9" s="56"/>
    </row>
    <row r="10" spans="1:107" ht="16.2" thickBot="1" x14ac:dyDescent="0.35">
      <c r="B10" s="28" t="s">
        <v>19</v>
      </c>
      <c r="C10" s="72"/>
      <c r="D10" s="49" t="s">
        <v>178</v>
      </c>
      <c r="Z10" s="69"/>
      <c r="AA10" s="34"/>
      <c r="AB10" s="69"/>
      <c r="AC10" s="56"/>
    </row>
    <row r="11" spans="1:107" ht="15.6" x14ac:dyDescent="0.3">
      <c r="D11" s="29"/>
      <c r="Z11" s="69"/>
      <c r="AA11" s="34"/>
      <c r="AB11" s="69"/>
      <c r="AC11" s="56"/>
    </row>
    <row r="12" spans="1:107" ht="41.4" x14ac:dyDescent="0.25">
      <c r="D12" s="62" t="s">
        <v>317</v>
      </c>
      <c r="Z12" s="69"/>
      <c r="AA12" s="34"/>
      <c r="AB12" s="69"/>
      <c r="AC12" s="56"/>
    </row>
    <row r="13" spans="1:107" ht="14.4" thickBot="1" x14ac:dyDescent="0.3">
      <c r="D13" s="127"/>
      <c r="Z13" s="69"/>
      <c r="AA13" s="34"/>
      <c r="AB13" s="69"/>
      <c r="AC13" s="56"/>
    </row>
    <row r="14" spans="1:107" ht="14.4" thickBot="1" x14ac:dyDescent="0.3">
      <c r="C14" s="159" t="s">
        <v>343</v>
      </c>
      <c r="D14" s="160"/>
      <c r="Z14" s="69"/>
      <c r="AA14" s="34"/>
      <c r="AB14" s="69"/>
      <c r="AC14" s="56"/>
    </row>
    <row r="15" spans="1:107" ht="15.6" x14ac:dyDescent="0.3">
      <c r="B15" s="28" t="s">
        <v>20</v>
      </c>
      <c r="C15" s="30" t="s">
        <v>80</v>
      </c>
      <c r="Z15" s="69"/>
      <c r="AA15" s="34"/>
      <c r="AB15" s="69"/>
      <c r="AC15" s="56"/>
    </row>
    <row r="16" spans="1:107" x14ac:dyDescent="0.25">
      <c r="C16" s="30" t="s">
        <v>318</v>
      </c>
      <c r="H16" s="73" t="s">
        <v>1</v>
      </c>
      <c r="I16" s="73"/>
      <c r="J16" s="100" t="s">
        <v>1</v>
      </c>
      <c r="K16" s="73"/>
      <c r="L16" s="87" t="s">
        <v>308</v>
      </c>
      <c r="Z16" s="69"/>
      <c r="AA16" s="34"/>
      <c r="AB16" s="69"/>
      <c r="AC16" s="56"/>
      <c r="CZ16" s="30"/>
      <c r="DA16" s="30"/>
      <c r="DB16" s="30"/>
      <c r="DC16" s="30"/>
    </row>
    <row r="17" spans="3:107" x14ac:dyDescent="0.25">
      <c r="H17" s="73" t="s">
        <v>291</v>
      </c>
      <c r="I17" s="73" t="s">
        <v>289</v>
      </c>
      <c r="J17" s="100" t="s">
        <v>292</v>
      </c>
      <c r="K17" s="94" t="s">
        <v>332</v>
      </c>
      <c r="L17" s="87" t="s">
        <v>309</v>
      </c>
      <c r="Z17" s="69"/>
      <c r="AA17" s="34"/>
      <c r="AB17" s="69"/>
      <c r="AC17" s="56"/>
    </row>
    <row r="18" spans="3:107" x14ac:dyDescent="0.25">
      <c r="H18" s="73" t="s">
        <v>286</v>
      </c>
      <c r="I18" s="73" t="s">
        <v>286</v>
      </c>
      <c r="J18" s="100" t="s">
        <v>286</v>
      </c>
      <c r="K18" s="94" t="s">
        <v>326</v>
      </c>
      <c r="L18" s="87" t="s">
        <v>310</v>
      </c>
      <c r="Z18" s="69"/>
      <c r="AA18" s="34"/>
      <c r="AB18" s="69"/>
      <c r="AC18" s="56"/>
    </row>
    <row r="19" spans="3:107" s="74" customFormat="1" x14ac:dyDescent="0.25">
      <c r="E19" s="75"/>
      <c r="F19" s="75" t="s">
        <v>6</v>
      </c>
      <c r="H19" s="73" t="s">
        <v>293</v>
      </c>
      <c r="I19" s="73" t="s">
        <v>287</v>
      </c>
      <c r="J19" s="100" t="s">
        <v>293</v>
      </c>
      <c r="K19" s="94" t="s">
        <v>333</v>
      </c>
      <c r="L19" s="87" t="s">
        <v>311</v>
      </c>
      <c r="M19" s="104"/>
      <c r="N19" s="88"/>
      <c r="T19" s="76"/>
      <c r="U19" s="76"/>
      <c r="V19" s="76"/>
      <c r="W19" s="76"/>
      <c r="X19" s="76"/>
      <c r="Y19" s="76"/>
      <c r="Z19" s="69"/>
      <c r="AA19" s="34"/>
      <c r="AB19" s="69"/>
      <c r="AC19" s="56"/>
    </row>
    <row r="20" spans="3:107" s="74" customFormat="1" x14ac:dyDescent="0.25">
      <c r="C20" s="75" t="s">
        <v>72</v>
      </c>
      <c r="D20" s="75" t="s">
        <v>181</v>
      </c>
      <c r="E20" s="77"/>
      <c r="F20" s="77" t="s">
        <v>5</v>
      </c>
      <c r="H20" s="78" t="s">
        <v>2</v>
      </c>
      <c r="I20" s="78" t="s">
        <v>288</v>
      </c>
      <c r="J20" s="101" t="s">
        <v>2</v>
      </c>
      <c r="K20" s="94" t="s">
        <v>334</v>
      </c>
      <c r="L20" s="87" t="s">
        <v>316</v>
      </c>
      <c r="M20" s="105" t="s">
        <v>313</v>
      </c>
      <c r="N20" s="87" t="s">
        <v>314</v>
      </c>
      <c r="T20" s="76"/>
      <c r="U20" s="76"/>
      <c r="V20" s="76"/>
      <c r="W20" s="76"/>
      <c r="X20" s="76"/>
      <c r="Y20" s="76"/>
      <c r="Z20" s="69"/>
      <c r="AA20" s="34"/>
      <c r="AB20" s="69"/>
      <c r="AC20" s="56"/>
    </row>
    <row r="21" spans="3:107" x14ac:dyDescent="0.25">
      <c r="C21" s="55"/>
      <c r="D21" s="56" t="e">
        <f>VLOOKUP(C21,'entity list for forms 5.25.21'!$A$2:$B$129,2,FALSE)</f>
        <v>#N/A</v>
      </c>
      <c r="J21" s="99">
        <f>SUM(H21:I21)</f>
        <v>0</v>
      </c>
      <c r="K21" s="95"/>
      <c r="M21" s="106">
        <f>J21-L21</f>
        <v>0</v>
      </c>
      <c r="Z21" s="69"/>
      <c r="AA21" s="34"/>
      <c r="AB21" s="69"/>
      <c r="AC21" s="56"/>
      <c r="CZ21" s="30"/>
      <c r="DA21" s="30"/>
      <c r="DB21" s="30"/>
      <c r="DC21" s="30"/>
    </row>
    <row r="22" spans="3:107" x14ac:dyDescent="0.25">
      <c r="C22" s="55"/>
      <c r="D22" s="56" t="e">
        <f>VLOOKUP(C22,'entity list for forms 5.25.21'!$A$2:$B$129,2,FALSE)</f>
        <v>#N/A</v>
      </c>
      <c r="J22" s="99">
        <f t="shared" ref="J22:J85" si="0">SUM(H22:I22)</f>
        <v>0</v>
      </c>
      <c r="K22" s="95"/>
      <c r="M22" s="106">
        <f t="shared" ref="M22:M85" si="1">J22-L22</f>
        <v>0</v>
      </c>
      <c r="Z22" s="69"/>
      <c r="AA22" s="34"/>
      <c r="AB22" s="69"/>
      <c r="AC22" s="56"/>
    </row>
    <row r="23" spans="3:107" x14ac:dyDescent="0.25">
      <c r="C23" s="55"/>
      <c r="D23" s="56" t="e">
        <f>VLOOKUP(C23,'entity list for forms 5.25.21'!$A$2:$B$129,2,FALSE)</f>
        <v>#N/A</v>
      </c>
      <c r="J23" s="99">
        <f t="shared" si="0"/>
        <v>0</v>
      </c>
      <c r="K23" s="95"/>
      <c r="M23" s="106">
        <f t="shared" si="1"/>
        <v>0</v>
      </c>
      <c r="Z23" s="69"/>
      <c r="AA23" s="34"/>
      <c r="AB23" s="69"/>
      <c r="AC23" s="56"/>
    </row>
    <row r="24" spans="3:107" x14ac:dyDescent="0.25">
      <c r="C24" s="55"/>
      <c r="D24" s="56" t="e">
        <f>VLOOKUP(C24,'entity list for forms 5.25.21'!$A$2:$B$129,2,FALSE)</f>
        <v>#N/A</v>
      </c>
      <c r="J24" s="99">
        <f t="shared" si="0"/>
        <v>0</v>
      </c>
      <c r="K24" s="95"/>
      <c r="M24" s="106">
        <f>J24-L24</f>
        <v>0</v>
      </c>
      <c r="Z24" s="69"/>
      <c r="AA24" s="34"/>
      <c r="AB24" s="69"/>
      <c r="AC24" s="56"/>
    </row>
    <row r="25" spans="3:107" x14ac:dyDescent="0.25">
      <c r="C25" s="55"/>
      <c r="D25" s="56" t="e">
        <f>VLOOKUP(C25,'entity list for forms 5.25.21'!$A$2:$B$129,2,FALSE)</f>
        <v>#N/A</v>
      </c>
      <c r="J25" s="99">
        <f t="shared" si="0"/>
        <v>0</v>
      </c>
      <c r="K25" s="95"/>
      <c r="M25" s="106">
        <f t="shared" si="1"/>
        <v>0</v>
      </c>
      <c r="Z25" s="69"/>
      <c r="AA25" s="34"/>
      <c r="AB25" s="69"/>
      <c r="AC25" s="56"/>
    </row>
    <row r="26" spans="3:107" x14ac:dyDescent="0.25">
      <c r="C26" s="55"/>
      <c r="D26" s="56" t="e">
        <f>VLOOKUP(C26,'entity list for forms 5.25.21'!$A$2:$B$129,2,FALSE)</f>
        <v>#N/A</v>
      </c>
      <c r="J26" s="99">
        <f t="shared" si="0"/>
        <v>0</v>
      </c>
      <c r="K26" s="95"/>
      <c r="M26" s="106">
        <f t="shared" si="1"/>
        <v>0</v>
      </c>
      <c r="Z26" s="69"/>
      <c r="AA26" s="34"/>
      <c r="AB26" s="69"/>
      <c r="AC26" s="56"/>
    </row>
    <row r="27" spans="3:107" x14ac:dyDescent="0.25">
      <c r="C27" s="55"/>
      <c r="D27" s="56" t="e">
        <f>VLOOKUP(C27,'entity list for forms 5.25.21'!$A$2:$B$129,2,FALSE)</f>
        <v>#N/A</v>
      </c>
      <c r="J27" s="99">
        <f t="shared" si="0"/>
        <v>0</v>
      </c>
      <c r="K27" s="95"/>
      <c r="M27" s="106">
        <f t="shared" si="1"/>
        <v>0</v>
      </c>
      <c r="Z27" s="69"/>
      <c r="AA27" s="34"/>
      <c r="AB27" s="69"/>
      <c r="AC27" s="56"/>
    </row>
    <row r="28" spans="3:107" x14ac:dyDescent="0.25">
      <c r="C28" s="55"/>
      <c r="D28" s="56" t="e">
        <f>VLOOKUP(C28,'entity list for forms 5.25.21'!$A$2:$B$129,2,FALSE)</f>
        <v>#N/A</v>
      </c>
      <c r="J28" s="99">
        <f t="shared" si="0"/>
        <v>0</v>
      </c>
      <c r="K28" s="95"/>
      <c r="M28" s="106">
        <f t="shared" si="1"/>
        <v>0</v>
      </c>
      <c r="Z28" s="69"/>
      <c r="AA28" s="34"/>
      <c r="AB28" s="69"/>
      <c r="AC28" s="56"/>
    </row>
    <row r="29" spans="3:107" x14ac:dyDescent="0.25">
      <c r="C29" s="55"/>
      <c r="D29" s="56" t="e">
        <f>VLOOKUP(C29,'entity list for forms 5.25.21'!$A$2:$B$129,2,FALSE)</f>
        <v>#N/A</v>
      </c>
      <c r="J29" s="99">
        <f t="shared" si="0"/>
        <v>0</v>
      </c>
      <c r="K29" s="95"/>
      <c r="M29" s="106">
        <f t="shared" si="1"/>
        <v>0</v>
      </c>
      <c r="Z29" s="69"/>
      <c r="AA29" s="34"/>
      <c r="AB29" s="69"/>
      <c r="AC29" s="56"/>
    </row>
    <row r="30" spans="3:107" x14ac:dyDescent="0.25">
      <c r="C30" s="55"/>
      <c r="D30" s="56" t="e">
        <f>VLOOKUP(C30,'entity list for forms 5.25.21'!$A$2:$B$129,2,FALSE)</f>
        <v>#N/A</v>
      </c>
      <c r="J30" s="99">
        <f t="shared" si="0"/>
        <v>0</v>
      </c>
      <c r="K30" s="95"/>
      <c r="M30" s="106">
        <f t="shared" si="1"/>
        <v>0</v>
      </c>
      <c r="Z30" s="69"/>
      <c r="AA30" s="34"/>
      <c r="AB30" s="69"/>
      <c r="AC30" s="56"/>
    </row>
    <row r="31" spans="3:107" x14ac:dyDescent="0.25">
      <c r="C31" s="55"/>
      <c r="D31" s="56" t="e">
        <f>VLOOKUP(C31,'entity list for forms 5.25.21'!$A$2:$B$129,2,FALSE)</f>
        <v>#N/A</v>
      </c>
      <c r="J31" s="99">
        <f t="shared" si="0"/>
        <v>0</v>
      </c>
      <c r="K31" s="95"/>
      <c r="M31" s="106">
        <f t="shared" si="1"/>
        <v>0</v>
      </c>
      <c r="Z31" s="69"/>
      <c r="AA31" s="34"/>
      <c r="AB31" s="69"/>
      <c r="AC31" s="56"/>
    </row>
    <row r="32" spans="3:107" x14ac:dyDescent="0.25">
      <c r="C32" s="55"/>
      <c r="D32" s="56" t="e">
        <f>VLOOKUP(C32,'entity list for forms 5.25.21'!$A$2:$B$129,2,FALSE)</f>
        <v>#N/A</v>
      </c>
      <c r="J32" s="99">
        <f t="shared" si="0"/>
        <v>0</v>
      </c>
      <c r="K32" s="95"/>
      <c r="M32" s="106">
        <f t="shared" si="1"/>
        <v>0</v>
      </c>
      <c r="Z32" s="69"/>
      <c r="AA32" s="34"/>
      <c r="AB32" s="69"/>
      <c r="AC32" s="56"/>
    </row>
    <row r="33" spans="3:29" x14ac:dyDescent="0.25">
      <c r="C33" s="55"/>
      <c r="D33" s="56" t="e">
        <f>VLOOKUP(C33,'entity list for forms 5.25.21'!$A$2:$B$129,2,FALSE)</f>
        <v>#N/A</v>
      </c>
      <c r="J33" s="99">
        <f t="shared" si="0"/>
        <v>0</v>
      </c>
      <c r="K33" s="95"/>
      <c r="M33" s="106">
        <f t="shared" si="1"/>
        <v>0</v>
      </c>
      <c r="Z33" s="69"/>
      <c r="AA33" s="34"/>
      <c r="AB33" s="69"/>
      <c r="AC33" s="56"/>
    </row>
    <row r="34" spans="3:29" x14ac:dyDescent="0.25">
      <c r="C34" s="55"/>
      <c r="D34" s="56" t="e">
        <f>VLOOKUP(C34,'entity list for forms 5.25.21'!$A$2:$B$129,2,FALSE)</f>
        <v>#N/A</v>
      </c>
      <c r="J34" s="99">
        <f t="shared" si="0"/>
        <v>0</v>
      </c>
      <c r="K34" s="95"/>
      <c r="M34" s="106">
        <f t="shared" si="1"/>
        <v>0</v>
      </c>
      <c r="Z34" s="69"/>
      <c r="AA34" s="34"/>
      <c r="AB34" s="69"/>
      <c r="AC34" s="56"/>
    </row>
    <row r="35" spans="3:29" x14ac:dyDescent="0.25">
      <c r="C35" s="55"/>
      <c r="D35" s="56" t="e">
        <f>VLOOKUP(C35,'entity list for forms 5.25.21'!$A$2:$B$129,2,FALSE)</f>
        <v>#N/A</v>
      </c>
      <c r="J35" s="99">
        <f t="shared" si="0"/>
        <v>0</v>
      </c>
      <c r="K35" s="95"/>
      <c r="M35" s="106">
        <f t="shared" si="1"/>
        <v>0</v>
      </c>
      <c r="Z35" s="69"/>
      <c r="AA35" s="34"/>
      <c r="AB35" s="69"/>
      <c r="AC35" s="56"/>
    </row>
    <row r="36" spans="3:29" x14ac:dyDescent="0.25">
      <c r="C36" s="55"/>
      <c r="D36" s="56" t="e">
        <f>VLOOKUP(C36,'entity list for forms 5.25.21'!$A$2:$B$129,2,FALSE)</f>
        <v>#N/A</v>
      </c>
      <c r="J36" s="99">
        <f t="shared" si="0"/>
        <v>0</v>
      </c>
      <c r="K36" s="95"/>
      <c r="M36" s="106">
        <f t="shared" si="1"/>
        <v>0</v>
      </c>
      <c r="Z36" s="69"/>
      <c r="AA36" s="34"/>
      <c r="AB36" s="69"/>
      <c r="AC36" s="56"/>
    </row>
    <row r="37" spans="3:29" x14ac:dyDescent="0.25">
      <c r="C37" s="55"/>
      <c r="D37" s="56" t="e">
        <f>VLOOKUP(C37,'entity list for forms 5.25.21'!$A$2:$B$129,2,FALSE)</f>
        <v>#N/A</v>
      </c>
      <c r="J37" s="99">
        <f t="shared" si="0"/>
        <v>0</v>
      </c>
      <c r="K37" s="95"/>
      <c r="M37" s="106">
        <f t="shared" si="1"/>
        <v>0</v>
      </c>
      <c r="Z37" s="69"/>
      <c r="AA37" s="34"/>
      <c r="AB37" s="69"/>
      <c r="AC37" s="56"/>
    </row>
    <row r="38" spans="3:29" x14ac:dyDescent="0.25">
      <c r="C38" s="55"/>
      <c r="D38" s="56" t="e">
        <f>VLOOKUP(C38,'entity list for forms 5.25.21'!$A$2:$B$129,2,FALSE)</f>
        <v>#N/A</v>
      </c>
      <c r="J38" s="99">
        <f t="shared" si="0"/>
        <v>0</v>
      </c>
      <c r="K38" s="95"/>
      <c r="M38" s="106">
        <f t="shared" si="1"/>
        <v>0</v>
      </c>
      <c r="Z38" s="69"/>
      <c r="AA38" s="34"/>
      <c r="AB38" s="69"/>
      <c r="AC38" s="56"/>
    </row>
    <row r="39" spans="3:29" x14ac:dyDescent="0.25">
      <c r="C39" s="55"/>
      <c r="D39" s="56" t="e">
        <f>VLOOKUP(C39,'entity list for forms 5.25.21'!$A$2:$B$129,2,FALSE)</f>
        <v>#N/A</v>
      </c>
      <c r="J39" s="99">
        <f t="shared" si="0"/>
        <v>0</v>
      </c>
      <c r="K39" s="95"/>
      <c r="M39" s="106">
        <f t="shared" si="1"/>
        <v>0</v>
      </c>
      <c r="Z39" s="69"/>
      <c r="AA39" s="34"/>
      <c r="AB39" s="69"/>
      <c r="AC39" s="56"/>
    </row>
    <row r="40" spans="3:29" x14ac:dyDescent="0.25">
      <c r="C40" s="55"/>
      <c r="D40" s="56" t="e">
        <f>VLOOKUP(C40,'entity list for forms 5.25.21'!$A$2:$B$129,2,FALSE)</f>
        <v>#N/A</v>
      </c>
      <c r="J40" s="99">
        <f t="shared" si="0"/>
        <v>0</v>
      </c>
      <c r="K40" s="95"/>
      <c r="M40" s="106">
        <f t="shared" si="1"/>
        <v>0</v>
      </c>
      <c r="Z40" s="69"/>
      <c r="AA40" s="34"/>
      <c r="AB40" s="69"/>
      <c r="AC40" s="56"/>
    </row>
    <row r="41" spans="3:29" x14ac:dyDescent="0.25">
      <c r="C41" s="55"/>
      <c r="D41" s="56" t="e">
        <f>VLOOKUP(C41,'entity list for forms 5.25.21'!$A$2:$B$129,2,FALSE)</f>
        <v>#N/A</v>
      </c>
      <c r="J41" s="99">
        <f t="shared" si="0"/>
        <v>0</v>
      </c>
      <c r="K41" s="95"/>
      <c r="M41" s="106">
        <f t="shared" si="1"/>
        <v>0</v>
      </c>
      <c r="Z41" s="69"/>
      <c r="AA41" s="34"/>
      <c r="AB41" s="69"/>
      <c r="AC41" s="56"/>
    </row>
    <row r="42" spans="3:29" x14ac:dyDescent="0.25">
      <c r="C42" s="55"/>
      <c r="D42" s="56" t="e">
        <f>VLOOKUP(C42,'entity list for forms 5.25.21'!$A$2:$B$129,2,FALSE)</f>
        <v>#N/A</v>
      </c>
      <c r="J42" s="99">
        <f t="shared" si="0"/>
        <v>0</v>
      </c>
      <c r="K42" s="95"/>
      <c r="M42" s="106">
        <f t="shared" si="1"/>
        <v>0</v>
      </c>
      <c r="Z42" s="69"/>
      <c r="AA42" s="34"/>
      <c r="AB42" s="69"/>
      <c r="AC42" s="56"/>
    </row>
    <row r="43" spans="3:29" x14ac:dyDescent="0.25">
      <c r="C43" s="55"/>
      <c r="D43" s="56" t="e">
        <f>VLOOKUP(C43,'entity list for forms 5.25.21'!$A$2:$B$129,2,FALSE)</f>
        <v>#N/A</v>
      </c>
      <c r="J43" s="99">
        <f t="shared" si="0"/>
        <v>0</v>
      </c>
      <c r="K43" s="95"/>
      <c r="M43" s="106">
        <f t="shared" si="1"/>
        <v>0</v>
      </c>
      <c r="Z43" s="69"/>
      <c r="AA43" s="34"/>
      <c r="AB43" s="69"/>
      <c r="AC43" s="56"/>
    </row>
    <row r="44" spans="3:29" x14ac:dyDescent="0.25">
      <c r="C44" s="55"/>
      <c r="D44" s="56" t="e">
        <f>VLOOKUP(C44,'entity list for forms 5.25.21'!$A$2:$B$129,2,FALSE)</f>
        <v>#N/A</v>
      </c>
      <c r="J44" s="99">
        <f t="shared" si="0"/>
        <v>0</v>
      </c>
      <c r="K44" s="95"/>
      <c r="M44" s="106">
        <f t="shared" si="1"/>
        <v>0</v>
      </c>
      <c r="Z44" s="69"/>
      <c r="AA44" s="34"/>
      <c r="AB44" s="69"/>
      <c r="AC44" s="56"/>
    </row>
    <row r="45" spans="3:29" x14ac:dyDescent="0.25">
      <c r="C45" s="55"/>
      <c r="D45" s="56" t="e">
        <f>VLOOKUP(C45,'entity list for forms 5.25.21'!$A$2:$B$129,2,FALSE)</f>
        <v>#N/A</v>
      </c>
      <c r="J45" s="99">
        <f t="shared" si="0"/>
        <v>0</v>
      </c>
      <c r="K45" s="95"/>
      <c r="M45" s="106">
        <f t="shared" si="1"/>
        <v>0</v>
      </c>
      <c r="Z45" s="69"/>
      <c r="AA45" s="34"/>
      <c r="AB45" s="69"/>
      <c r="AC45" s="56"/>
    </row>
    <row r="46" spans="3:29" x14ac:dyDescent="0.25">
      <c r="C46" s="55"/>
      <c r="D46" s="56" t="e">
        <f>VLOOKUP(C46,'entity list for forms 5.25.21'!$A$2:$B$129,2,FALSE)</f>
        <v>#N/A</v>
      </c>
      <c r="J46" s="99">
        <f t="shared" si="0"/>
        <v>0</v>
      </c>
      <c r="K46" s="95"/>
      <c r="M46" s="106">
        <f t="shared" si="1"/>
        <v>0</v>
      </c>
      <c r="Z46" s="69"/>
      <c r="AA46" s="34"/>
      <c r="AB46" s="69"/>
      <c r="AC46" s="56"/>
    </row>
    <row r="47" spans="3:29" x14ac:dyDescent="0.25">
      <c r="C47" s="55"/>
      <c r="D47" s="56" t="e">
        <f>VLOOKUP(C47,'entity list for forms 5.25.21'!$A$2:$B$129,2,FALSE)</f>
        <v>#N/A</v>
      </c>
      <c r="J47" s="99">
        <f t="shared" si="0"/>
        <v>0</v>
      </c>
      <c r="K47" s="95"/>
      <c r="M47" s="106">
        <f t="shared" si="1"/>
        <v>0</v>
      </c>
      <c r="Z47" s="69"/>
      <c r="AA47" s="34"/>
      <c r="AB47" s="69"/>
      <c r="AC47" s="56"/>
    </row>
    <row r="48" spans="3:29" x14ac:dyDescent="0.25">
      <c r="C48" s="55"/>
      <c r="D48" s="56" t="e">
        <f>VLOOKUP(C48,'entity list for forms 5.25.21'!$A$2:$B$129,2,FALSE)</f>
        <v>#N/A</v>
      </c>
      <c r="J48" s="99">
        <f t="shared" si="0"/>
        <v>0</v>
      </c>
      <c r="K48" s="95"/>
      <c r="M48" s="106">
        <f t="shared" si="1"/>
        <v>0</v>
      </c>
      <c r="Z48" s="69"/>
      <c r="AA48" s="34"/>
      <c r="AB48" s="69"/>
      <c r="AC48" s="56"/>
    </row>
    <row r="49" spans="3:29" x14ac:dyDescent="0.25">
      <c r="C49" s="55"/>
      <c r="D49" s="56" t="e">
        <f>VLOOKUP(C49,'entity list for forms 5.25.21'!$A$2:$B$129,2,FALSE)</f>
        <v>#N/A</v>
      </c>
      <c r="J49" s="99">
        <f t="shared" si="0"/>
        <v>0</v>
      </c>
      <c r="K49" s="95"/>
      <c r="M49" s="106">
        <f t="shared" si="1"/>
        <v>0</v>
      </c>
      <c r="Z49" s="69"/>
      <c r="AA49" s="34"/>
      <c r="AB49" s="69"/>
      <c r="AC49" s="56"/>
    </row>
    <row r="50" spans="3:29" x14ac:dyDescent="0.25">
      <c r="C50" s="55"/>
      <c r="D50" s="56" t="e">
        <f>VLOOKUP(C50,'entity list for forms 5.25.21'!$A$2:$B$129,2,FALSE)</f>
        <v>#N/A</v>
      </c>
      <c r="J50" s="99">
        <f t="shared" si="0"/>
        <v>0</v>
      </c>
      <c r="K50" s="95"/>
      <c r="M50" s="106">
        <f t="shared" si="1"/>
        <v>0</v>
      </c>
      <c r="Z50" s="69"/>
      <c r="AA50" s="34"/>
      <c r="AB50" s="69"/>
      <c r="AC50" s="56"/>
    </row>
    <row r="51" spans="3:29" x14ac:dyDescent="0.25">
      <c r="C51" s="55"/>
      <c r="D51" s="56" t="e">
        <f>VLOOKUP(C51,'entity list for forms 5.25.21'!$A$2:$B$129,2,FALSE)</f>
        <v>#N/A</v>
      </c>
      <c r="J51" s="99">
        <f t="shared" si="0"/>
        <v>0</v>
      </c>
      <c r="K51" s="95"/>
      <c r="M51" s="106">
        <f t="shared" si="1"/>
        <v>0</v>
      </c>
      <c r="Z51" s="69"/>
      <c r="AA51" s="34"/>
      <c r="AB51" s="69"/>
      <c r="AC51" s="56"/>
    </row>
    <row r="52" spans="3:29" x14ac:dyDescent="0.25">
      <c r="C52" s="55"/>
      <c r="D52" s="56" t="e">
        <f>VLOOKUP(C52,'entity list for forms 5.25.21'!$A$2:$B$129,2,FALSE)</f>
        <v>#N/A</v>
      </c>
      <c r="J52" s="99">
        <f t="shared" si="0"/>
        <v>0</v>
      </c>
      <c r="K52" s="95"/>
      <c r="M52" s="106">
        <f t="shared" si="1"/>
        <v>0</v>
      </c>
      <c r="Z52" s="69"/>
      <c r="AA52" s="34"/>
      <c r="AB52" s="69"/>
      <c r="AC52" s="56"/>
    </row>
    <row r="53" spans="3:29" x14ac:dyDescent="0.25">
      <c r="C53" s="55"/>
      <c r="D53" s="56" t="e">
        <f>VLOOKUP(C53,'entity list for forms 5.25.21'!$A$2:$B$129,2,FALSE)</f>
        <v>#N/A</v>
      </c>
      <c r="J53" s="99">
        <f t="shared" si="0"/>
        <v>0</v>
      </c>
      <c r="K53" s="95"/>
      <c r="M53" s="106">
        <f t="shared" si="1"/>
        <v>0</v>
      </c>
      <c r="Z53" s="69"/>
      <c r="AA53" s="34"/>
      <c r="AB53" s="69"/>
      <c r="AC53" s="56"/>
    </row>
    <row r="54" spans="3:29" x14ac:dyDescent="0.25">
      <c r="C54" s="55"/>
      <c r="D54" s="56" t="e">
        <f>VLOOKUP(C54,'entity list for forms 5.25.21'!$A$2:$B$129,2,FALSE)</f>
        <v>#N/A</v>
      </c>
      <c r="J54" s="99">
        <f t="shared" si="0"/>
        <v>0</v>
      </c>
      <c r="K54" s="95"/>
      <c r="M54" s="106">
        <f t="shared" si="1"/>
        <v>0</v>
      </c>
      <c r="Z54" s="69"/>
      <c r="AA54" s="34"/>
      <c r="AB54" s="69"/>
      <c r="AC54" s="56"/>
    </row>
    <row r="55" spans="3:29" x14ac:dyDescent="0.25">
      <c r="C55" s="55"/>
      <c r="D55" s="56" t="e">
        <f>VLOOKUP(C55,'entity list for forms 5.25.21'!$A$2:$B$129,2,FALSE)</f>
        <v>#N/A</v>
      </c>
      <c r="J55" s="99">
        <f t="shared" si="0"/>
        <v>0</v>
      </c>
      <c r="K55" s="95"/>
      <c r="M55" s="106">
        <f t="shared" si="1"/>
        <v>0</v>
      </c>
      <c r="Z55" s="69"/>
      <c r="AA55" s="34"/>
      <c r="AB55" s="69"/>
      <c r="AC55" s="56"/>
    </row>
    <row r="56" spans="3:29" x14ac:dyDescent="0.25">
      <c r="C56" s="55"/>
      <c r="D56" s="56" t="e">
        <f>VLOOKUP(C56,'entity list for forms 5.25.21'!$A$2:$B$129,2,FALSE)</f>
        <v>#N/A</v>
      </c>
      <c r="J56" s="99">
        <f t="shared" si="0"/>
        <v>0</v>
      </c>
      <c r="K56" s="95"/>
      <c r="M56" s="106">
        <f t="shared" si="1"/>
        <v>0</v>
      </c>
      <c r="Z56" s="69"/>
      <c r="AA56" s="34"/>
      <c r="AB56" s="69"/>
      <c r="AC56" s="56"/>
    </row>
    <row r="57" spans="3:29" x14ac:dyDescent="0.25">
      <c r="C57" s="55"/>
      <c r="D57" s="56" t="e">
        <f>VLOOKUP(C57,'entity list for forms 5.25.21'!$A$2:$B$129,2,FALSE)</f>
        <v>#N/A</v>
      </c>
      <c r="J57" s="99">
        <f t="shared" si="0"/>
        <v>0</v>
      </c>
      <c r="K57" s="95"/>
      <c r="M57" s="106">
        <f t="shared" si="1"/>
        <v>0</v>
      </c>
      <c r="Z57" s="69"/>
      <c r="AA57" s="34"/>
      <c r="AB57" s="69"/>
      <c r="AC57" s="56"/>
    </row>
    <row r="58" spans="3:29" x14ac:dyDescent="0.25">
      <c r="C58" s="55"/>
      <c r="D58" s="56" t="e">
        <f>VLOOKUP(C58,'entity list for forms 5.25.21'!$A$2:$B$129,2,FALSE)</f>
        <v>#N/A</v>
      </c>
      <c r="J58" s="99">
        <f t="shared" si="0"/>
        <v>0</v>
      </c>
      <c r="K58" s="95"/>
      <c r="M58" s="106">
        <f t="shared" si="1"/>
        <v>0</v>
      </c>
      <c r="Z58" s="69"/>
      <c r="AA58" s="34"/>
      <c r="AB58" s="69"/>
      <c r="AC58" s="56"/>
    </row>
    <row r="59" spans="3:29" x14ac:dyDescent="0.25">
      <c r="C59" s="55"/>
      <c r="D59" s="56" t="e">
        <f>VLOOKUP(C59,'entity list for forms 5.25.21'!$A$2:$B$129,2,FALSE)</f>
        <v>#N/A</v>
      </c>
      <c r="J59" s="99">
        <f t="shared" si="0"/>
        <v>0</v>
      </c>
      <c r="K59" s="95"/>
      <c r="M59" s="106">
        <f t="shared" si="1"/>
        <v>0</v>
      </c>
      <c r="Z59" s="69"/>
      <c r="AA59" s="34"/>
      <c r="AB59" s="69"/>
      <c r="AC59" s="56"/>
    </row>
    <row r="60" spans="3:29" x14ac:dyDescent="0.25">
      <c r="C60" s="55"/>
      <c r="D60" s="56" t="e">
        <f>VLOOKUP(C60,'entity list for forms 5.25.21'!$A$2:$B$129,2,FALSE)</f>
        <v>#N/A</v>
      </c>
      <c r="J60" s="99">
        <f t="shared" si="0"/>
        <v>0</v>
      </c>
      <c r="K60" s="95"/>
      <c r="M60" s="106">
        <f t="shared" si="1"/>
        <v>0</v>
      </c>
      <c r="Z60" s="69"/>
      <c r="AA60" s="34"/>
      <c r="AB60" s="69"/>
      <c r="AC60" s="56"/>
    </row>
    <row r="61" spans="3:29" x14ac:dyDescent="0.25">
      <c r="C61" s="55"/>
      <c r="D61" s="56" t="e">
        <f>VLOOKUP(C61,'entity list for forms 5.25.21'!$A$2:$B$129,2,FALSE)</f>
        <v>#N/A</v>
      </c>
      <c r="J61" s="99">
        <f t="shared" si="0"/>
        <v>0</v>
      </c>
      <c r="K61" s="95"/>
      <c r="M61" s="106">
        <f t="shared" si="1"/>
        <v>0</v>
      </c>
      <c r="Z61" s="69"/>
      <c r="AA61" s="34"/>
      <c r="AB61" s="69"/>
      <c r="AC61" s="56"/>
    </row>
    <row r="62" spans="3:29" x14ac:dyDescent="0.25">
      <c r="C62" s="55"/>
      <c r="D62" s="56" t="e">
        <f>VLOOKUP(C62,'entity list for forms 5.25.21'!$A$2:$B$129,2,FALSE)</f>
        <v>#N/A</v>
      </c>
      <c r="J62" s="99">
        <f t="shared" si="0"/>
        <v>0</v>
      </c>
      <c r="K62" s="95"/>
      <c r="M62" s="106">
        <f t="shared" si="1"/>
        <v>0</v>
      </c>
      <c r="Z62" s="69"/>
      <c r="AA62" s="34"/>
      <c r="AB62" s="69"/>
      <c r="AC62" s="56"/>
    </row>
    <row r="63" spans="3:29" x14ac:dyDescent="0.25">
      <c r="C63" s="55"/>
      <c r="D63" s="56" t="e">
        <f>VLOOKUP(C63,'entity list for forms 5.25.21'!$A$2:$B$129,2,FALSE)</f>
        <v>#N/A</v>
      </c>
      <c r="J63" s="99">
        <f t="shared" si="0"/>
        <v>0</v>
      </c>
      <c r="K63" s="95"/>
      <c r="M63" s="106">
        <f t="shared" si="1"/>
        <v>0</v>
      </c>
      <c r="Z63" s="69"/>
      <c r="AA63" s="34"/>
      <c r="AB63" s="69"/>
      <c r="AC63" s="56"/>
    </row>
    <row r="64" spans="3:29" x14ac:dyDescent="0.25">
      <c r="C64" s="55"/>
      <c r="D64" s="56" t="e">
        <f>VLOOKUP(C64,'entity list for forms 5.25.21'!$A$2:$B$129,2,FALSE)</f>
        <v>#N/A</v>
      </c>
      <c r="J64" s="99">
        <f t="shared" si="0"/>
        <v>0</v>
      </c>
      <c r="K64" s="95"/>
      <c r="M64" s="106">
        <f t="shared" si="1"/>
        <v>0</v>
      </c>
      <c r="Z64" s="69"/>
      <c r="AA64" s="34"/>
      <c r="AB64" s="69"/>
      <c r="AC64" s="56"/>
    </row>
    <row r="65" spans="3:29" x14ac:dyDescent="0.25">
      <c r="C65" s="55"/>
      <c r="D65" s="56" t="e">
        <f>VLOOKUP(C65,'entity list for forms 5.25.21'!$A$2:$B$129,2,FALSE)</f>
        <v>#N/A</v>
      </c>
      <c r="J65" s="99">
        <f t="shared" si="0"/>
        <v>0</v>
      </c>
      <c r="K65" s="95"/>
      <c r="M65" s="106">
        <f t="shared" si="1"/>
        <v>0</v>
      </c>
      <c r="Z65" s="69"/>
      <c r="AA65" s="34"/>
      <c r="AB65" s="69"/>
      <c r="AC65" s="56"/>
    </row>
    <row r="66" spans="3:29" x14ac:dyDescent="0.25">
      <c r="C66" s="55"/>
      <c r="D66" s="56" t="e">
        <f>VLOOKUP(C66,'entity list for forms 5.25.21'!$A$2:$B$129,2,FALSE)</f>
        <v>#N/A</v>
      </c>
      <c r="J66" s="99">
        <f t="shared" si="0"/>
        <v>0</v>
      </c>
      <c r="K66" s="95"/>
      <c r="M66" s="106">
        <f t="shared" si="1"/>
        <v>0</v>
      </c>
      <c r="Z66" s="69"/>
      <c r="AA66" s="34"/>
      <c r="AB66" s="69"/>
      <c r="AC66" s="56"/>
    </row>
    <row r="67" spans="3:29" x14ac:dyDescent="0.25">
      <c r="C67" s="55"/>
      <c r="D67" s="56" t="e">
        <f>VLOOKUP(C67,'entity list for forms 5.25.21'!$A$2:$B$129,2,FALSE)</f>
        <v>#N/A</v>
      </c>
      <c r="J67" s="99">
        <f t="shared" si="0"/>
        <v>0</v>
      </c>
      <c r="K67" s="95"/>
      <c r="M67" s="106">
        <f t="shared" si="1"/>
        <v>0</v>
      </c>
      <c r="Z67" s="69"/>
      <c r="AA67" s="34"/>
      <c r="AB67" s="69"/>
      <c r="AC67" s="56"/>
    </row>
    <row r="68" spans="3:29" x14ac:dyDescent="0.25">
      <c r="C68" s="55"/>
      <c r="D68" s="56" t="e">
        <f>VLOOKUP(C68,'entity list for forms 5.25.21'!$A$2:$B$129,2,FALSE)</f>
        <v>#N/A</v>
      </c>
      <c r="J68" s="99">
        <f t="shared" si="0"/>
        <v>0</v>
      </c>
      <c r="K68" s="95"/>
      <c r="M68" s="106">
        <f t="shared" si="1"/>
        <v>0</v>
      </c>
      <c r="Z68" s="69"/>
      <c r="AA68" s="34"/>
      <c r="AB68" s="69"/>
      <c r="AC68" s="56"/>
    </row>
    <row r="69" spans="3:29" x14ac:dyDescent="0.25">
      <c r="C69" s="55"/>
      <c r="D69" s="56" t="e">
        <f>VLOOKUP(C69,'entity list for forms 5.25.21'!$A$2:$B$129,2,FALSE)</f>
        <v>#N/A</v>
      </c>
      <c r="J69" s="99">
        <f t="shared" si="0"/>
        <v>0</v>
      </c>
      <c r="K69" s="95"/>
      <c r="M69" s="106">
        <f t="shared" si="1"/>
        <v>0</v>
      </c>
      <c r="Z69" s="69"/>
      <c r="AA69" s="34"/>
      <c r="AB69" s="69"/>
      <c r="AC69" s="56"/>
    </row>
    <row r="70" spans="3:29" x14ac:dyDescent="0.25">
      <c r="C70" s="55"/>
      <c r="D70" s="56" t="e">
        <f>VLOOKUP(C70,'entity list for forms 5.25.21'!$A$2:$B$129,2,FALSE)</f>
        <v>#N/A</v>
      </c>
      <c r="J70" s="99">
        <f t="shared" si="0"/>
        <v>0</v>
      </c>
      <c r="K70" s="95"/>
      <c r="M70" s="106">
        <f t="shared" si="1"/>
        <v>0</v>
      </c>
      <c r="Z70" s="69"/>
      <c r="AA70" s="34"/>
      <c r="AB70" s="69"/>
      <c r="AC70" s="56"/>
    </row>
    <row r="71" spans="3:29" x14ac:dyDescent="0.25">
      <c r="C71" s="55"/>
      <c r="D71" s="56" t="e">
        <f>VLOOKUP(C71,'entity list for forms 5.25.21'!$A$2:$B$129,2,FALSE)</f>
        <v>#N/A</v>
      </c>
      <c r="J71" s="99">
        <f t="shared" si="0"/>
        <v>0</v>
      </c>
      <c r="K71" s="95"/>
      <c r="M71" s="106">
        <f t="shared" si="1"/>
        <v>0</v>
      </c>
      <c r="Z71" s="69"/>
      <c r="AA71" s="34"/>
      <c r="AB71" s="69"/>
      <c r="AC71" s="56"/>
    </row>
    <row r="72" spans="3:29" x14ac:dyDescent="0.25">
      <c r="C72" s="55"/>
      <c r="D72" s="56" t="e">
        <f>VLOOKUP(C72,'entity list for forms 5.25.21'!$A$2:$B$129,2,FALSE)</f>
        <v>#N/A</v>
      </c>
      <c r="J72" s="99">
        <f t="shared" si="0"/>
        <v>0</v>
      </c>
      <c r="K72" s="95"/>
      <c r="M72" s="106">
        <f t="shared" si="1"/>
        <v>0</v>
      </c>
      <c r="Z72" s="69"/>
      <c r="AA72" s="34"/>
      <c r="AB72" s="69"/>
      <c r="AC72" s="56"/>
    </row>
    <row r="73" spans="3:29" x14ac:dyDescent="0.25">
      <c r="C73" s="55"/>
      <c r="D73" s="56" t="e">
        <f>VLOOKUP(C73,'entity list for forms 5.25.21'!$A$2:$B$129,2,FALSE)</f>
        <v>#N/A</v>
      </c>
      <c r="J73" s="99">
        <f t="shared" si="0"/>
        <v>0</v>
      </c>
      <c r="K73" s="95"/>
      <c r="M73" s="106">
        <f t="shared" si="1"/>
        <v>0</v>
      </c>
      <c r="Z73" s="69"/>
      <c r="AA73" s="34"/>
      <c r="AB73" s="69"/>
      <c r="AC73" s="56"/>
    </row>
    <row r="74" spans="3:29" x14ac:dyDescent="0.25">
      <c r="C74" s="55"/>
      <c r="D74" s="56" t="e">
        <f>VLOOKUP(C74,'entity list for forms 5.25.21'!$A$2:$B$129,2,FALSE)</f>
        <v>#N/A</v>
      </c>
      <c r="J74" s="99">
        <f t="shared" si="0"/>
        <v>0</v>
      </c>
      <c r="K74" s="95"/>
      <c r="M74" s="106">
        <f t="shared" si="1"/>
        <v>0</v>
      </c>
      <c r="Z74" s="69"/>
      <c r="AA74" s="34"/>
      <c r="AB74" s="69"/>
      <c r="AC74" s="56"/>
    </row>
    <row r="75" spans="3:29" x14ac:dyDescent="0.25">
      <c r="C75" s="55"/>
      <c r="D75" s="56" t="e">
        <f>VLOOKUP(C75,'entity list for forms 5.25.21'!$A$2:$B$129,2,FALSE)</f>
        <v>#N/A</v>
      </c>
      <c r="J75" s="99">
        <f t="shared" si="0"/>
        <v>0</v>
      </c>
      <c r="K75" s="95"/>
      <c r="M75" s="106">
        <f t="shared" si="1"/>
        <v>0</v>
      </c>
      <c r="Z75" s="69"/>
      <c r="AA75" s="34"/>
      <c r="AB75" s="69"/>
      <c r="AC75" s="56"/>
    </row>
    <row r="76" spans="3:29" x14ac:dyDescent="0.25">
      <c r="C76" s="55"/>
      <c r="D76" s="56" t="e">
        <f>VLOOKUP(C76,'entity list for forms 5.25.21'!$A$2:$B$129,2,FALSE)</f>
        <v>#N/A</v>
      </c>
      <c r="J76" s="99">
        <f t="shared" si="0"/>
        <v>0</v>
      </c>
      <c r="K76" s="95"/>
      <c r="M76" s="106">
        <f t="shared" si="1"/>
        <v>0</v>
      </c>
      <c r="Z76" s="69"/>
      <c r="AA76" s="34"/>
      <c r="AB76" s="69"/>
      <c r="AC76" s="56"/>
    </row>
    <row r="77" spans="3:29" x14ac:dyDescent="0.25">
      <c r="C77" s="55"/>
      <c r="D77" s="56" t="e">
        <f>VLOOKUP(C77,'entity list for forms 5.25.21'!$A$2:$B$129,2,FALSE)</f>
        <v>#N/A</v>
      </c>
      <c r="J77" s="99">
        <f t="shared" si="0"/>
        <v>0</v>
      </c>
      <c r="K77" s="95"/>
      <c r="M77" s="106">
        <f t="shared" si="1"/>
        <v>0</v>
      </c>
      <c r="Z77" s="69"/>
      <c r="AA77" s="34"/>
      <c r="AB77" s="69"/>
      <c r="AC77" s="56"/>
    </row>
    <row r="78" spans="3:29" x14ac:dyDescent="0.25">
      <c r="C78" s="55"/>
      <c r="D78" s="56" t="e">
        <f>VLOOKUP(C78,'entity list for forms 5.25.21'!$A$2:$B$129,2,FALSE)</f>
        <v>#N/A</v>
      </c>
      <c r="J78" s="99">
        <f t="shared" si="0"/>
        <v>0</v>
      </c>
      <c r="K78" s="95"/>
      <c r="M78" s="106">
        <f t="shared" si="1"/>
        <v>0</v>
      </c>
      <c r="Z78" s="69"/>
      <c r="AA78" s="34"/>
      <c r="AB78" s="69"/>
      <c r="AC78" s="56"/>
    </row>
    <row r="79" spans="3:29" x14ac:dyDescent="0.25">
      <c r="C79" s="55"/>
      <c r="D79" s="56" t="e">
        <f>VLOOKUP(C79,'entity list for forms 5.25.21'!$A$2:$B$129,2,FALSE)</f>
        <v>#N/A</v>
      </c>
      <c r="J79" s="99">
        <f t="shared" si="0"/>
        <v>0</v>
      </c>
      <c r="K79" s="95"/>
      <c r="M79" s="106">
        <f t="shared" si="1"/>
        <v>0</v>
      </c>
      <c r="Z79" s="69"/>
      <c r="AA79" s="34"/>
      <c r="AB79" s="69"/>
      <c r="AC79" s="56"/>
    </row>
    <row r="80" spans="3:29" x14ac:dyDescent="0.25">
      <c r="C80" s="55"/>
      <c r="D80" s="56" t="e">
        <f>VLOOKUP(C80,'entity list for forms 5.25.21'!$A$2:$B$129,2,FALSE)</f>
        <v>#N/A</v>
      </c>
      <c r="J80" s="99">
        <f t="shared" si="0"/>
        <v>0</v>
      </c>
      <c r="K80" s="95"/>
      <c r="M80" s="106">
        <f t="shared" si="1"/>
        <v>0</v>
      </c>
      <c r="Z80" s="69"/>
      <c r="AA80" s="34"/>
      <c r="AB80" s="69"/>
      <c r="AC80" s="56"/>
    </row>
    <row r="81" spans="3:107" x14ac:dyDescent="0.25">
      <c r="C81" s="55"/>
      <c r="D81" s="56" t="e">
        <f>VLOOKUP(C81,'entity list for forms 5.25.21'!$A$2:$B$129,2,FALSE)</f>
        <v>#N/A</v>
      </c>
      <c r="J81" s="99">
        <f t="shared" si="0"/>
        <v>0</v>
      </c>
      <c r="K81" s="95"/>
      <c r="M81" s="106">
        <f t="shared" si="1"/>
        <v>0</v>
      </c>
      <c r="Z81" s="69"/>
      <c r="AA81" s="34"/>
      <c r="AB81" s="69"/>
      <c r="AC81" s="56"/>
    </row>
    <row r="82" spans="3:107" x14ac:dyDescent="0.25">
      <c r="C82" s="55"/>
      <c r="D82" s="56" t="e">
        <f>VLOOKUP(C82,'entity list for forms 5.25.21'!$A$2:$B$129,2,FALSE)</f>
        <v>#N/A</v>
      </c>
      <c r="J82" s="99">
        <f t="shared" si="0"/>
        <v>0</v>
      </c>
      <c r="K82" s="95"/>
      <c r="M82" s="106">
        <f t="shared" si="1"/>
        <v>0</v>
      </c>
      <c r="Z82" s="69"/>
      <c r="AA82" s="34"/>
      <c r="AB82" s="69"/>
      <c r="AC82" s="56"/>
    </row>
    <row r="83" spans="3:107" x14ac:dyDescent="0.25">
      <c r="C83" s="55"/>
      <c r="D83" s="56" t="e">
        <f>VLOOKUP(C83,'entity list for forms 5.25.21'!$A$2:$B$129,2,FALSE)</f>
        <v>#N/A</v>
      </c>
      <c r="J83" s="99">
        <f t="shared" si="0"/>
        <v>0</v>
      </c>
      <c r="K83" s="95"/>
      <c r="M83" s="106">
        <f t="shared" si="1"/>
        <v>0</v>
      </c>
      <c r="Z83" s="69"/>
      <c r="AA83" s="34"/>
      <c r="AB83" s="69"/>
      <c r="AC83" s="56"/>
    </row>
    <row r="84" spans="3:107" x14ac:dyDescent="0.25">
      <c r="C84" s="55"/>
      <c r="D84" s="56" t="e">
        <f>VLOOKUP(C84,'entity list for forms 5.25.21'!$A$2:$B$129,2,FALSE)</f>
        <v>#N/A</v>
      </c>
      <c r="J84" s="99">
        <f t="shared" si="0"/>
        <v>0</v>
      </c>
      <c r="K84" s="95"/>
      <c r="M84" s="106">
        <f t="shared" si="1"/>
        <v>0</v>
      </c>
      <c r="Z84" s="69"/>
      <c r="AA84" s="34"/>
      <c r="AB84" s="69"/>
      <c r="AC84" s="56"/>
    </row>
    <row r="85" spans="3:107" x14ac:dyDescent="0.25">
      <c r="C85" s="55"/>
      <c r="D85" s="56" t="e">
        <f>VLOOKUP(C85,'entity list for forms 5.25.21'!$A$2:$B$129,2,FALSE)</f>
        <v>#N/A</v>
      </c>
      <c r="J85" s="99">
        <f t="shared" si="0"/>
        <v>0</v>
      </c>
      <c r="K85" s="95"/>
      <c r="M85" s="106">
        <f t="shared" si="1"/>
        <v>0</v>
      </c>
      <c r="Z85" s="69"/>
      <c r="AA85" s="34"/>
      <c r="AB85" s="69"/>
      <c r="AC85" s="56"/>
    </row>
    <row r="86" spans="3:107" x14ac:dyDescent="0.25">
      <c r="C86" s="55"/>
      <c r="D86" s="56" t="e">
        <f>VLOOKUP(C86,'entity list for forms 5.25.21'!$A$2:$B$129,2,FALSE)</f>
        <v>#N/A</v>
      </c>
      <c r="J86" s="99">
        <f t="shared" ref="J86:J95" si="2">SUM(H86:I86)</f>
        <v>0</v>
      </c>
      <c r="K86" s="95"/>
      <c r="M86" s="106">
        <f t="shared" ref="M86:M94" si="3">J86-L86</f>
        <v>0</v>
      </c>
      <c r="Z86" s="69"/>
      <c r="AA86" s="34"/>
      <c r="AB86" s="69"/>
      <c r="AC86" s="56"/>
    </row>
    <row r="87" spans="3:107" x14ac:dyDescent="0.25">
      <c r="C87" s="55"/>
      <c r="D87" s="56" t="e">
        <f>VLOOKUP(C87,'entity list for forms 5.25.21'!$A$2:$B$129,2,FALSE)</f>
        <v>#N/A</v>
      </c>
      <c r="J87" s="99">
        <f t="shared" si="2"/>
        <v>0</v>
      </c>
      <c r="K87" s="95"/>
      <c r="M87" s="106">
        <f t="shared" si="3"/>
        <v>0</v>
      </c>
      <c r="Z87" s="69"/>
      <c r="AA87" s="34"/>
      <c r="AB87" s="69"/>
      <c r="AC87" s="56"/>
      <c r="CZ87" s="30"/>
      <c r="DA87" s="30"/>
      <c r="DB87" s="30"/>
      <c r="DC87" s="30"/>
    </row>
    <row r="88" spans="3:107" x14ac:dyDescent="0.25">
      <c r="C88" s="55"/>
      <c r="D88" s="56" t="e">
        <f>VLOOKUP(C88,'entity list for forms 5.25.21'!$A$2:$B$129,2,FALSE)</f>
        <v>#N/A</v>
      </c>
      <c r="J88" s="99">
        <f t="shared" si="2"/>
        <v>0</v>
      </c>
      <c r="K88" s="95"/>
      <c r="M88" s="106">
        <f t="shared" si="3"/>
        <v>0</v>
      </c>
      <c r="Z88" s="69"/>
      <c r="AA88" s="34"/>
      <c r="AB88" s="69"/>
      <c r="AC88" s="56"/>
    </row>
    <row r="89" spans="3:107" x14ac:dyDescent="0.25">
      <c r="C89" s="55"/>
      <c r="D89" s="56" t="e">
        <f>VLOOKUP(C89,'entity list for forms 5.25.21'!$A$2:$B$129,2,FALSE)</f>
        <v>#N/A</v>
      </c>
      <c r="J89" s="99">
        <f t="shared" si="2"/>
        <v>0</v>
      </c>
      <c r="K89" s="95"/>
      <c r="M89" s="106">
        <f t="shared" si="3"/>
        <v>0</v>
      </c>
      <c r="Z89" s="69"/>
      <c r="AA89" s="34"/>
      <c r="AB89" s="69"/>
      <c r="AC89" s="56"/>
    </row>
    <row r="90" spans="3:107" x14ac:dyDescent="0.25">
      <c r="C90" s="55"/>
      <c r="D90" s="56" t="e">
        <f>VLOOKUP(C90,'entity list for forms 5.25.21'!$A$2:$B$129,2,FALSE)</f>
        <v>#N/A</v>
      </c>
      <c r="J90" s="99">
        <f t="shared" si="2"/>
        <v>0</v>
      </c>
      <c r="K90" s="95"/>
      <c r="M90" s="106">
        <f t="shared" si="3"/>
        <v>0</v>
      </c>
      <c r="Z90" s="69"/>
      <c r="AA90" s="34"/>
      <c r="AB90" s="69"/>
      <c r="AC90" s="56"/>
    </row>
    <row r="91" spans="3:107" x14ac:dyDescent="0.25">
      <c r="C91" s="55"/>
      <c r="D91" s="56" t="e">
        <f>VLOOKUP(C91,'entity list for forms 5.25.21'!$A$2:$B$129,2,FALSE)</f>
        <v>#N/A</v>
      </c>
      <c r="J91" s="99">
        <f t="shared" si="2"/>
        <v>0</v>
      </c>
      <c r="K91" s="95"/>
      <c r="M91" s="106">
        <f t="shared" si="3"/>
        <v>0</v>
      </c>
      <c r="Z91" s="69"/>
      <c r="AA91" s="34"/>
      <c r="AB91" s="69"/>
      <c r="AC91" s="56"/>
      <c r="CZ91" s="30"/>
      <c r="DA91" s="30"/>
      <c r="DB91" s="30"/>
      <c r="DC91" s="30"/>
    </row>
    <row r="92" spans="3:107" x14ac:dyDescent="0.25">
      <c r="C92" s="55"/>
      <c r="D92" s="56" t="e">
        <f>VLOOKUP(C92,'entity list for forms 5.25.21'!$A$2:$B$129,2,FALSE)</f>
        <v>#N/A</v>
      </c>
      <c r="J92" s="99">
        <f t="shared" si="2"/>
        <v>0</v>
      </c>
      <c r="K92" s="95"/>
      <c r="M92" s="106">
        <f t="shared" si="3"/>
        <v>0</v>
      </c>
      <c r="Z92" s="69"/>
      <c r="AA92" s="34"/>
      <c r="AB92" s="69"/>
      <c r="AC92" s="56"/>
      <c r="CZ92" s="30"/>
      <c r="DA92" s="30"/>
      <c r="DB92" s="30"/>
      <c r="DC92" s="30"/>
    </row>
    <row r="93" spans="3:107" x14ac:dyDescent="0.25">
      <c r="C93" s="55"/>
      <c r="D93" s="56" t="e">
        <f>VLOOKUP(C93,'entity list for forms 5.25.21'!$A$2:$B$129,2,FALSE)</f>
        <v>#N/A</v>
      </c>
      <c r="J93" s="99">
        <f t="shared" si="2"/>
        <v>0</v>
      </c>
      <c r="K93" s="95"/>
      <c r="M93" s="106">
        <f t="shared" si="3"/>
        <v>0</v>
      </c>
      <c r="Z93" s="69"/>
      <c r="AA93" s="34"/>
      <c r="AB93" s="69"/>
      <c r="AC93" s="56"/>
      <c r="CZ93" s="30"/>
      <c r="DA93" s="30"/>
      <c r="DB93" s="30"/>
      <c r="DC93" s="30"/>
    </row>
    <row r="94" spans="3:107" x14ac:dyDescent="0.25">
      <c r="C94" s="55"/>
      <c r="D94" s="56" t="e">
        <f>VLOOKUP(C94,'entity list for forms 5.25.21'!$A$2:$B$129,2,FALSE)</f>
        <v>#N/A</v>
      </c>
      <c r="J94" s="99">
        <f t="shared" si="2"/>
        <v>0</v>
      </c>
      <c r="K94" s="95"/>
      <c r="M94" s="106">
        <f t="shared" si="3"/>
        <v>0</v>
      </c>
      <c r="Z94" s="69"/>
      <c r="AA94" s="34"/>
      <c r="AB94" s="69"/>
      <c r="AC94" s="56"/>
      <c r="CZ94" s="30"/>
      <c r="DA94" s="30"/>
      <c r="DB94" s="30"/>
      <c r="DC94" s="30"/>
    </row>
    <row r="95" spans="3:107" x14ac:dyDescent="0.25">
      <c r="C95" s="55"/>
      <c r="D95" s="56" t="e">
        <f>VLOOKUP(C95,'entity list for forms 5.25.21'!$A$2:$B$129,2,FALSE)</f>
        <v>#N/A</v>
      </c>
      <c r="J95" s="99">
        <f t="shared" si="2"/>
        <v>0</v>
      </c>
      <c r="K95" s="95"/>
      <c r="M95" s="106">
        <f>J95-L95</f>
        <v>0</v>
      </c>
      <c r="Z95" s="69"/>
      <c r="AA95" s="34"/>
      <c r="AB95" s="69"/>
      <c r="AC95" s="56"/>
      <c r="CZ95" s="30"/>
      <c r="DA95" s="30"/>
      <c r="DB95" s="30"/>
      <c r="DC95" s="30"/>
    </row>
    <row r="96" spans="3:107" ht="14.4" thickBot="1" x14ac:dyDescent="0.3">
      <c r="C96" s="55"/>
      <c r="D96" s="56"/>
      <c r="K96" s="95"/>
      <c r="M96" s="106"/>
      <c r="Z96" s="69"/>
      <c r="AA96" s="34"/>
      <c r="AB96" s="69"/>
      <c r="AC96" s="56"/>
      <c r="CZ96" s="30"/>
      <c r="DA96" s="30"/>
      <c r="DB96" s="30"/>
      <c r="DC96" s="30"/>
    </row>
    <row r="97" spans="2:107" ht="14.4" thickBot="1" x14ac:dyDescent="0.3">
      <c r="C97" s="159" t="s">
        <v>342</v>
      </c>
      <c r="D97" s="160"/>
      <c r="K97" s="95"/>
      <c r="M97" s="106"/>
      <c r="Z97" s="69"/>
      <c r="AA97" s="34"/>
      <c r="AB97" s="69"/>
      <c r="AC97" s="56"/>
      <c r="CZ97" s="30"/>
      <c r="DA97" s="30"/>
      <c r="DB97" s="30"/>
      <c r="DC97" s="30"/>
    </row>
    <row r="98" spans="2:107" ht="15.6" x14ac:dyDescent="0.3">
      <c r="B98" s="28" t="s">
        <v>78</v>
      </c>
      <c r="C98" s="30" t="s">
        <v>79</v>
      </c>
      <c r="D98" s="34"/>
      <c r="Z98" s="69"/>
      <c r="AA98" s="34"/>
      <c r="AB98" s="69"/>
      <c r="AC98" s="56"/>
    </row>
    <row r="99" spans="2:107" x14ac:dyDescent="0.25">
      <c r="C99" s="30" t="s">
        <v>77</v>
      </c>
      <c r="D99" s="34"/>
      <c r="Z99" s="69"/>
      <c r="AA99" s="34"/>
      <c r="AB99" s="69"/>
      <c r="AC99" s="56"/>
      <c r="CZ99" s="30"/>
      <c r="DA99" s="30"/>
      <c r="DB99" s="30"/>
      <c r="DC99" s="30"/>
    </row>
    <row r="100" spans="2:107" ht="41.4" x14ac:dyDescent="0.25">
      <c r="D100" s="96" t="s">
        <v>317</v>
      </c>
      <c r="Z100" s="69"/>
      <c r="AA100" s="34"/>
      <c r="AB100" s="69"/>
      <c r="AC100" s="56"/>
    </row>
    <row r="101" spans="2:107" s="74" customFormat="1" x14ac:dyDescent="0.25">
      <c r="D101" s="76"/>
      <c r="E101" s="75"/>
      <c r="F101" s="32"/>
      <c r="G101" s="30"/>
      <c r="H101" s="31"/>
      <c r="I101" s="31"/>
      <c r="J101" s="99"/>
      <c r="K101" s="31"/>
      <c r="L101" s="88"/>
      <c r="M101" s="104"/>
      <c r="N101" s="88"/>
      <c r="T101" s="76"/>
      <c r="U101" s="76"/>
      <c r="V101" s="76"/>
      <c r="W101" s="76"/>
      <c r="X101" s="76"/>
      <c r="Y101" s="76"/>
      <c r="Z101" s="69"/>
      <c r="AA101" s="34"/>
      <c r="AB101" s="69"/>
      <c r="AC101" s="56"/>
    </row>
    <row r="102" spans="2:107" s="74" customFormat="1" x14ac:dyDescent="0.25">
      <c r="D102" s="76"/>
      <c r="E102" s="75"/>
      <c r="F102" s="32"/>
      <c r="G102" s="30"/>
      <c r="H102" s="73" t="s">
        <v>1</v>
      </c>
      <c r="I102" s="73"/>
      <c r="J102" s="100" t="s">
        <v>1</v>
      </c>
      <c r="K102" s="73"/>
      <c r="L102" s="87" t="s">
        <v>308</v>
      </c>
      <c r="M102" s="103"/>
      <c r="N102" s="86"/>
      <c r="T102" s="76"/>
      <c r="U102" s="76"/>
      <c r="V102" s="76"/>
      <c r="W102" s="76"/>
      <c r="X102" s="76"/>
      <c r="Y102" s="76"/>
      <c r="Z102" s="69"/>
      <c r="AA102" s="34"/>
      <c r="AB102" s="69"/>
      <c r="AC102" s="56"/>
    </row>
    <row r="103" spans="2:107" s="74" customFormat="1" x14ac:dyDescent="0.25">
      <c r="D103" s="76"/>
      <c r="E103" s="75"/>
      <c r="F103" s="32"/>
      <c r="G103" s="30"/>
      <c r="H103" s="73" t="s">
        <v>291</v>
      </c>
      <c r="I103" s="73" t="s">
        <v>289</v>
      </c>
      <c r="J103" s="100" t="s">
        <v>292</v>
      </c>
      <c r="K103" s="94" t="s">
        <v>332</v>
      </c>
      <c r="L103" s="87" t="s">
        <v>309</v>
      </c>
      <c r="M103" s="103"/>
      <c r="N103" s="86"/>
      <c r="T103" s="76"/>
      <c r="U103" s="76"/>
      <c r="V103" s="76"/>
      <c r="W103" s="76"/>
      <c r="X103" s="76"/>
      <c r="Y103" s="76"/>
      <c r="Z103" s="69"/>
      <c r="AA103" s="34"/>
      <c r="AB103" s="69"/>
      <c r="AC103" s="56"/>
    </row>
    <row r="104" spans="2:107" s="74" customFormat="1" x14ac:dyDescent="0.25">
      <c r="D104" s="76"/>
      <c r="E104" s="75"/>
      <c r="F104" s="32"/>
      <c r="G104" s="30"/>
      <c r="H104" s="73" t="s">
        <v>286</v>
      </c>
      <c r="I104" s="73" t="s">
        <v>286</v>
      </c>
      <c r="J104" s="100" t="s">
        <v>286</v>
      </c>
      <c r="K104" s="94" t="s">
        <v>326</v>
      </c>
      <c r="L104" s="87" t="s">
        <v>310</v>
      </c>
      <c r="M104" s="103"/>
      <c r="N104" s="86"/>
      <c r="T104" s="76"/>
      <c r="U104" s="76"/>
      <c r="V104" s="76"/>
      <c r="W104" s="76"/>
      <c r="X104" s="76"/>
      <c r="Y104" s="76"/>
      <c r="Z104" s="69"/>
      <c r="AA104" s="34"/>
      <c r="AB104" s="69"/>
      <c r="AC104" s="56"/>
    </row>
    <row r="105" spans="2:107" s="74" customFormat="1" x14ac:dyDescent="0.25">
      <c r="D105" s="76"/>
      <c r="E105" s="75"/>
      <c r="F105" s="75" t="s">
        <v>6</v>
      </c>
      <c r="H105" s="73" t="s">
        <v>293</v>
      </c>
      <c r="I105" s="73" t="s">
        <v>287</v>
      </c>
      <c r="J105" s="100" t="s">
        <v>293</v>
      </c>
      <c r="K105" s="94" t="s">
        <v>333</v>
      </c>
      <c r="L105" s="87" t="s">
        <v>311</v>
      </c>
      <c r="M105" s="104"/>
      <c r="N105" s="88"/>
      <c r="T105" s="76"/>
      <c r="U105" s="76"/>
      <c r="V105" s="76"/>
      <c r="W105" s="76"/>
      <c r="X105" s="76"/>
      <c r="Y105" s="76"/>
      <c r="Z105" s="69"/>
      <c r="AA105" s="34"/>
      <c r="AB105" s="69"/>
      <c r="AC105" s="56"/>
    </row>
    <row r="106" spans="2:107" s="74" customFormat="1" x14ac:dyDescent="0.25">
      <c r="C106" s="75" t="s">
        <v>72</v>
      </c>
      <c r="D106" s="97" t="s">
        <v>181</v>
      </c>
      <c r="E106" s="77"/>
      <c r="F106" s="77" t="s">
        <v>5</v>
      </c>
      <c r="H106" s="78" t="s">
        <v>8</v>
      </c>
      <c r="I106" s="78" t="s">
        <v>288</v>
      </c>
      <c r="J106" s="101" t="s">
        <v>8</v>
      </c>
      <c r="K106" s="94" t="s">
        <v>334</v>
      </c>
      <c r="L106" s="87" t="s">
        <v>312</v>
      </c>
      <c r="M106" s="105" t="s">
        <v>313</v>
      </c>
      <c r="N106" s="87" t="s">
        <v>314</v>
      </c>
      <c r="T106" s="76"/>
      <c r="U106" s="76"/>
      <c r="V106" s="76"/>
      <c r="W106" s="76"/>
      <c r="X106" s="76"/>
      <c r="Y106" s="76"/>
      <c r="Z106" s="69"/>
      <c r="AA106" s="34"/>
      <c r="AB106" s="69"/>
      <c r="AC106" s="56"/>
    </row>
    <row r="107" spans="2:107" x14ac:dyDescent="0.25">
      <c r="C107" s="55"/>
      <c r="D107" s="56" t="e">
        <f>VLOOKUP(C107,'entity list for forms 5.25.21'!$A$2:$B$129,2,FALSE)</f>
        <v>#N/A</v>
      </c>
      <c r="J107" s="99">
        <f t="shared" ref="J107:J151" si="4">SUM(H107:I107)</f>
        <v>0</v>
      </c>
      <c r="K107" s="95"/>
      <c r="M107" s="106">
        <f t="shared" ref="M107:M151" si="5">J107-L107</f>
        <v>0</v>
      </c>
      <c r="Z107" s="69"/>
      <c r="AA107" s="34"/>
      <c r="AB107" s="69"/>
      <c r="AC107" s="56"/>
      <c r="CZ107" s="30"/>
      <c r="DA107" s="30"/>
      <c r="DB107" s="30"/>
      <c r="DC107" s="30"/>
    </row>
    <row r="108" spans="2:107" x14ac:dyDescent="0.25">
      <c r="C108" s="55"/>
      <c r="D108" s="56" t="e">
        <f>VLOOKUP(C108,'entity list for forms 5.25.21'!$A$2:$B$129,2,FALSE)</f>
        <v>#N/A</v>
      </c>
      <c r="J108" s="99">
        <f t="shared" si="4"/>
        <v>0</v>
      </c>
      <c r="K108" s="95"/>
      <c r="M108" s="106">
        <f t="shared" si="5"/>
        <v>0</v>
      </c>
      <c r="Z108" s="69"/>
      <c r="AA108" s="34"/>
      <c r="AB108" s="69"/>
      <c r="AC108" s="56"/>
      <c r="CZ108" s="30"/>
      <c r="DA108" s="30"/>
      <c r="DB108" s="30"/>
      <c r="DC108" s="30"/>
    </row>
    <row r="109" spans="2:107" x14ac:dyDescent="0.25">
      <c r="C109" s="55"/>
      <c r="D109" s="56" t="e">
        <f>VLOOKUP(C109,'entity list for forms 5.25.21'!$A$2:$B$129,2,FALSE)</f>
        <v>#N/A</v>
      </c>
      <c r="J109" s="99">
        <f t="shared" si="4"/>
        <v>0</v>
      </c>
      <c r="K109" s="95"/>
      <c r="M109" s="106">
        <f t="shared" si="5"/>
        <v>0</v>
      </c>
      <c r="Z109" s="69"/>
      <c r="AA109" s="34"/>
      <c r="AB109" s="69"/>
      <c r="AC109" s="56"/>
      <c r="CZ109" s="30"/>
      <c r="DA109" s="30"/>
      <c r="DB109" s="30"/>
      <c r="DC109" s="30"/>
    </row>
    <row r="110" spans="2:107" x14ac:dyDescent="0.25">
      <c r="C110" s="55"/>
      <c r="D110" s="56" t="e">
        <f>VLOOKUP(C110,'entity list for forms 5.25.21'!$A$2:$B$129,2,FALSE)</f>
        <v>#N/A</v>
      </c>
      <c r="J110" s="99">
        <f t="shared" si="4"/>
        <v>0</v>
      </c>
      <c r="K110" s="95"/>
      <c r="M110" s="106">
        <f t="shared" si="5"/>
        <v>0</v>
      </c>
      <c r="Z110" s="69"/>
      <c r="AA110" s="34"/>
      <c r="AB110" s="69"/>
      <c r="AC110" s="56"/>
      <c r="CZ110" s="30"/>
      <c r="DA110" s="30"/>
      <c r="DB110" s="30"/>
      <c r="DC110" s="30"/>
    </row>
    <row r="111" spans="2:107" x14ac:dyDescent="0.25">
      <c r="C111" s="55"/>
      <c r="D111" s="56" t="e">
        <f>VLOOKUP(C111,'entity list for forms 5.25.21'!$A$2:$B$129,2,FALSE)</f>
        <v>#N/A</v>
      </c>
      <c r="J111" s="99">
        <f t="shared" si="4"/>
        <v>0</v>
      </c>
      <c r="K111" s="95"/>
      <c r="M111" s="106">
        <f t="shared" si="5"/>
        <v>0</v>
      </c>
      <c r="Z111" s="69"/>
      <c r="AA111" s="34"/>
      <c r="AB111" s="69"/>
      <c r="AC111" s="56"/>
      <c r="CZ111" s="30"/>
      <c r="DA111" s="30"/>
      <c r="DB111" s="30"/>
      <c r="DC111" s="30"/>
    </row>
    <row r="112" spans="2:107" x14ac:dyDescent="0.25">
      <c r="C112" s="55"/>
      <c r="D112" s="56" t="e">
        <f>VLOOKUP(C112,'entity list for forms 5.25.21'!$A$2:$B$129,2,FALSE)</f>
        <v>#N/A</v>
      </c>
      <c r="J112" s="99">
        <f t="shared" si="4"/>
        <v>0</v>
      </c>
      <c r="K112" s="95"/>
      <c r="M112" s="106">
        <f t="shared" si="5"/>
        <v>0</v>
      </c>
      <c r="Z112" s="69"/>
      <c r="AA112" s="34"/>
      <c r="AB112" s="69"/>
      <c r="AC112" s="56"/>
      <c r="CZ112" s="30"/>
      <c r="DA112" s="30"/>
      <c r="DB112" s="30"/>
      <c r="DC112" s="30"/>
    </row>
    <row r="113" spans="3:107" x14ac:dyDescent="0.25">
      <c r="C113" s="55"/>
      <c r="D113" s="56" t="e">
        <f>VLOOKUP(C113,'entity list for forms 5.25.21'!$A$2:$B$129,2,FALSE)</f>
        <v>#N/A</v>
      </c>
      <c r="J113" s="99">
        <f t="shared" si="4"/>
        <v>0</v>
      </c>
      <c r="K113" s="95"/>
      <c r="M113" s="106">
        <f t="shared" si="5"/>
        <v>0</v>
      </c>
      <c r="Z113" s="69"/>
      <c r="AA113" s="34"/>
      <c r="AB113" s="69"/>
      <c r="AC113" s="56"/>
      <c r="CZ113" s="30"/>
      <c r="DA113" s="30"/>
      <c r="DB113" s="30"/>
      <c r="DC113" s="30"/>
    </row>
    <row r="114" spans="3:107" x14ac:dyDescent="0.25">
      <c r="C114" s="55"/>
      <c r="D114" s="56" t="e">
        <f>VLOOKUP(C114,'entity list for forms 5.25.21'!$A$2:$B$129,2,FALSE)</f>
        <v>#N/A</v>
      </c>
      <c r="J114" s="99">
        <f t="shared" si="4"/>
        <v>0</v>
      </c>
      <c r="K114" s="95"/>
      <c r="M114" s="106">
        <f t="shared" si="5"/>
        <v>0</v>
      </c>
      <c r="Z114" s="69"/>
      <c r="AA114" s="34"/>
      <c r="AB114" s="69"/>
      <c r="AC114" s="56"/>
      <c r="CZ114" s="30"/>
      <c r="DA114" s="30"/>
      <c r="DB114" s="30"/>
      <c r="DC114" s="30"/>
    </row>
    <row r="115" spans="3:107" x14ac:dyDescent="0.25">
      <c r="C115" s="55"/>
      <c r="D115" s="56" t="e">
        <f>VLOOKUP(C115,'entity list for forms 5.25.21'!$A$2:$B$129,2,FALSE)</f>
        <v>#N/A</v>
      </c>
      <c r="J115" s="99">
        <f t="shared" si="4"/>
        <v>0</v>
      </c>
      <c r="K115" s="95"/>
      <c r="M115" s="106">
        <f t="shared" si="5"/>
        <v>0</v>
      </c>
      <c r="Z115" s="69"/>
      <c r="AA115" s="34"/>
      <c r="AB115" s="69"/>
      <c r="AC115" s="56"/>
      <c r="CZ115" s="30"/>
      <c r="DA115" s="30"/>
      <c r="DB115" s="30"/>
      <c r="DC115" s="30"/>
    </row>
    <row r="116" spans="3:107" x14ac:dyDescent="0.25">
      <c r="C116" s="55"/>
      <c r="D116" s="56" t="e">
        <f>VLOOKUP(C116,'entity list for forms 5.25.21'!$A$2:$B$129,2,FALSE)</f>
        <v>#N/A</v>
      </c>
      <c r="J116" s="99">
        <f t="shared" si="4"/>
        <v>0</v>
      </c>
      <c r="K116" s="95"/>
      <c r="M116" s="106">
        <f t="shared" si="5"/>
        <v>0</v>
      </c>
      <c r="Z116" s="69"/>
      <c r="AA116" s="34"/>
      <c r="AB116" s="69"/>
      <c r="AC116" s="56"/>
      <c r="CZ116" s="30"/>
      <c r="DA116" s="30"/>
      <c r="DB116" s="30"/>
      <c r="DC116" s="30"/>
    </row>
    <row r="117" spans="3:107" x14ac:dyDescent="0.25">
      <c r="C117" s="55"/>
      <c r="D117" s="56" t="e">
        <f>VLOOKUP(C117,'entity list for forms 5.25.21'!$A$2:$B$129,2,FALSE)</f>
        <v>#N/A</v>
      </c>
      <c r="J117" s="99">
        <f t="shared" si="4"/>
        <v>0</v>
      </c>
      <c r="K117" s="95"/>
      <c r="M117" s="106">
        <f t="shared" si="5"/>
        <v>0</v>
      </c>
      <c r="Z117" s="69"/>
      <c r="AA117" s="34"/>
      <c r="AB117" s="69"/>
      <c r="AC117" s="56"/>
      <c r="CZ117" s="30"/>
      <c r="DA117" s="30"/>
      <c r="DB117" s="30"/>
      <c r="DC117" s="30"/>
    </row>
    <row r="118" spans="3:107" x14ac:dyDescent="0.25">
      <c r="C118" s="55"/>
      <c r="D118" s="56" t="e">
        <f>VLOOKUP(C118,'entity list for forms 5.25.21'!$A$2:$B$129,2,FALSE)</f>
        <v>#N/A</v>
      </c>
      <c r="J118" s="99">
        <f t="shared" si="4"/>
        <v>0</v>
      </c>
      <c r="K118" s="95"/>
      <c r="M118" s="106">
        <f t="shared" si="5"/>
        <v>0</v>
      </c>
      <c r="Z118" s="69"/>
      <c r="AA118" s="34"/>
      <c r="AB118" s="69"/>
      <c r="AC118" s="56"/>
      <c r="CZ118" s="30"/>
      <c r="DA118" s="30"/>
      <c r="DB118" s="30"/>
      <c r="DC118" s="30"/>
    </row>
    <row r="119" spans="3:107" x14ac:dyDescent="0.25">
      <c r="C119" s="55"/>
      <c r="D119" s="56" t="e">
        <f>VLOOKUP(C119,'entity list for forms 5.25.21'!$A$2:$B$129,2,FALSE)</f>
        <v>#N/A</v>
      </c>
      <c r="J119" s="99">
        <f t="shared" si="4"/>
        <v>0</v>
      </c>
      <c r="K119" s="95"/>
      <c r="M119" s="106">
        <f t="shared" si="5"/>
        <v>0</v>
      </c>
      <c r="Z119" s="69"/>
      <c r="AA119" s="34"/>
      <c r="AB119" s="69"/>
      <c r="AC119" s="56"/>
      <c r="CZ119" s="30"/>
      <c r="DA119" s="30"/>
      <c r="DB119" s="30"/>
      <c r="DC119" s="30"/>
    </row>
    <row r="120" spans="3:107" x14ac:dyDescent="0.25">
      <c r="C120" s="55"/>
      <c r="D120" s="56" t="e">
        <f>VLOOKUP(C120,'entity list for forms 5.25.21'!$A$2:$B$129,2,FALSE)</f>
        <v>#N/A</v>
      </c>
      <c r="J120" s="99">
        <f t="shared" si="4"/>
        <v>0</v>
      </c>
      <c r="K120" s="95"/>
      <c r="M120" s="106">
        <f t="shared" si="5"/>
        <v>0</v>
      </c>
      <c r="Z120" s="69"/>
      <c r="AA120" s="34"/>
      <c r="AB120" s="69"/>
      <c r="AC120" s="56"/>
      <c r="CZ120" s="30"/>
      <c r="DA120" s="30"/>
      <c r="DB120" s="30"/>
      <c r="DC120" s="30"/>
    </row>
    <row r="121" spans="3:107" x14ac:dyDescent="0.25">
      <c r="C121" s="55"/>
      <c r="D121" s="56" t="e">
        <f>VLOOKUP(C121,'entity list for forms 5.25.21'!$A$2:$B$129,2,FALSE)</f>
        <v>#N/A</v>
      </c>
      <c r="J121" s="99">
        <f t="shared" si="4"/>
        <v>0</v>
      </c>
      <c r="K121" s="95"/>
      <c r="M121" s="106">
        <f t="shared" si="5"/>
        <v>0</v>
      </c>
      <c r="Z121" s="69"/>
      <c r="AA121" s="34"/>
      <c r="AB121" s="69"/>
      <c r="AC121" s="56"/>
      <c r="CZ121" s="30"/>
      <c r="DA121" s="30"/>
      <c r="DB121" s="30"/>
      <c r="DC121" s="30"/>
    </row>
    <row r="122" spans="3:107" x14ac:dyDescent="0.25">
      <c r="C122" s="55"/>
      <c r="D122" s="56" t="e">
        <f>VLOOKUP(C122,'entity list for forms 5.25.21'!$A$2:$B$129,2,FALSE)</f>
        <v>#N/A</v>
      </c>
      <c r="J122" s="99">
        <f t="shared" si="4"/>
        <v>0</v>
      </c>
      <c r="K122" s="95"/>
      <c r="M122" s="106">
        <f t="shared" si="5"/>
        <v>0</v>
      </c>
      <c r="Z122" s="69"/>
      <c r="AA122" s="34"/>
      <c r="AB122" s="69"/>
      <c r="AC122" s="56"/>
      <c r="CZ122" s="30"/>
      <c r="DA122" s="30"/>
      <c r="DB122" s="30"/>
      <c r="DC122" s="30"/>
    </row>
    <row r="123" spans="3:107" x14ac:dyDescent="0.25">
      <c r="C123" s="55"/>
      <c r="D123" s="56" t="e">
        <f>VLOOKUP(C123,'entity list for forms 5.25.21'!$A$2:$B$129,2,FALSE)</f>
        <v>#N/A</v>
      </c>
      <c r="J123" s="99">
        <f t="shared" si="4"/>
        <v>0</v>
      </c>
      <c r="K123" s="95"/>
      <c r="M123" s="106">
        <f t="shared" si="5"/>
        <v>0</v>
      </c>
      <c r="Z123" s="69"/>
      <c r="AA123" s="34"/>
      <c r="AB123" s="69"/>
      <c r="AC123" s="56"/>
      <c r="CZ123" s="30"/>
      <c r="DA123" s="30"/>
      <c r="DB123" s="30"/>
      <c r="DC123" s="30"/>
    </row>
    <row r="124" spans="3:107" x14ac:dyDescent="0.25">
      <c r="C124" s="55"/>
      <c r="D124" s="56" t="e">
        <f>VLOOKUP(C124,'entity list for forms 5.25.21'!$A$2:$B$129,2,FALSE)</f>
        <v>#N/A</v>
      </c>
      <c r="J124" s="99">
        <f t="shared" si="4"/>
        <v>0</v>
      </c>
      <c r="K124" s="95"/>
      <c r="M124" s="106">
        <f t="shared" si="5"/>
        <v>0</v>
      </c>
      <c r="Z124" s="69"/>
      <c r="AA124" s="34"/>
      <c r="AB124" s="69"/>
      <c r="AC124" s="56"/>
      <c r="CZ124" s="30"/>
      <c r="DA124" s="30"/>
      <c r="DB124" s="30"/>
      <c r="DC124" s="30"/>
    </row>
    <row r="125" spans="3:107" x14ac:dyDescent="0.25">
      <c r="C125" s="55"/>
      <c r="D125" s="56" t="e">
        <f>VLOOKUP(C125,'entity list for forms 5.25.21'!$A$2:$B$129,2,FALSE)</f>
        <v>#N/A</v>
      </c>
      <c r="J125" s="99">
        <f t="shared" si="4"/>
        <v>0</v>
      </c>
      <c r="K125" s="95"/>
      <c r="M125" s="106">
        <f t="shared" si="5"/>
        <v>0</v>
      </c>
      <c r="Z125" s="69"/>
      <c r="AA125" s="34"/>
      <c r="AB125" s="69"/>
      <c r="AC125" s="56"/>
      <c r="CZ125" s="30"/>
      <c r="DA125" s="30"/>
      <c r="DB125" s="30"/>
      <c r="DC125" s="30"/>
    </row>
    <row r="126" spans="3:107" x14ac:dyDescent="0.25">
      <c r="C126" s="55"/>
      <c r="D126" s="56" t="e">
        <f>VLOOKUP(C126,'entity list for forms 5.25.21'!$A$2:$B$129,2,FALSE)</f>
        <v>#N/A</v>
      </c>
      <c r="J126" s="99">
        <f t="shared" si="4"/>
        <v>0</v>
      </c>
      <c r="K126" s="95"/>
      <c r="M126" s="106">
        <f t="shared" si="5"/>
        <v>0</v>
      </c>
      <c r="Z126" s="69"/>
      <c r="AA126" s="34"/>
      <c r="AB126" s="69"/>
      <c r="AC126" s="56"/>
      <c r="CZ126" s="30"/>
      <c r="DA126" s="30"/>
      <c r="DB126" s="30"/>
      <c r="DC126" s="30"/>
    </row>
    <row r="127" spans="3:107" x14ac:dyDescent="0.25">
      <c r="C127" s="55"/>
      <c r="D127" s="56" t="e">
        <f>VLOOKUP(C127,'entity list for forms 5.25.21'!$A$2:$B$129,2,FALSE)</f>
        <v>#N/A</v>
      </c>
      <c r="J127" s="99">
        <f t="shared" si="4"/>
        <v>0</v>
      </c>
      <c r="K127" s="95"/>
      <c r="M127" s="106">
        <f t="shared" si="5"/>
        <v>0</v>
      </c>
      <c r="Z127" s="69"/>
      <c r="AA127" s="34"/>
      <c r="AB127" s="69"/>
      <c r="AC127" s="56"/>
      <c r="CZ127" s="30"/>
      <c r="DA127" s="30"/>
      <c r="DB127" s="30"/>
      <c r="DC127" s="30"/>
    </row>
    <row r="128" spans="3:107" x14ac:dyDescent="0.25">
      <c r="C128" s="55"/>
      <c r="D128" s="56" t="e">
        <f>VLOOKUP(C128,'entity list for forms 5.25.21'!$A$2:$B$129,2,FALSE)</f>
        <v>#N/A</v>
      </c>
      <c r="J128" s="99">
        <f t="shared" si="4"/>
        <v>0</v>
      </c>
      <c r="K128" s="95"/>
      <c r="M128" s="106">
        <f t="shared" si="5"/>
        <v>0</v>
      </c>
      <c r="Z128" s="69"/>
      <c r="AA128" s="34"/>
      <c r="AB128" s="69"/>
      <c r="AC128" s="56"/>
      <c r="CZ128" s="30"/>
      <c r="DA128" s="30"/>
      <c r="DB128" s="30"/>
      <c r="DC128" s="30"/>
    </row>
    <row r="129" spans="3:107" x14ac:dyDescent="0.25">
      <c r="C129" s="55"/>
      <c r="D129" s="56" t="e">
        <f>VLOOKUP(C129,'entity list for forms 5.25.21'!$A$2:$B$129,2,FALSE)</f>
        <v>#N/A</v>
      </c>
      <c r="J129" s="99">
        <f t="shared" si="4"/>
        <v>0</v>
      </c>
      <c r="K129" s="95"/>
      <c r="M129" s="106">
        <f t="shared" si="5"/>
        <v>0</v>
      </c>
      <c r="Z129" s="69"/>
      <c r="AA129" s="34"/>
      <c r="AB129" s="69"/>
      <c r="AC129" s="56"/>
      <c r="CZ129" s="30"/>
      <c r="DA129" s="30"/>
      <c r="DB129" s="30"/>
      <c r="DC129" s="30"/>
    </row>
    <row r="130" spans="3:107" x14ac:dyDescent="0.25">
      <c r="C130" s="55"/>
      <c r="D130" s="56" t="e">
        <f>VLOOKUP(C130,'entity list for forms 5.25.21'!$A$2:$B$129,2,FALSE)</f>
        <v>#N/A</v>
      </c>
      <c r="J130" s="99">
        <f t="shared" si="4"/>
        <v>0</v>
      </c>
      <c r="K130" s="95"/>
      <c r="M130" s="106">
        <f t="shared" si="5"/>
        <v>0</v>
      </c>
      <c r="Z130" s="69"/>
      <c r="AA130" s="34"/>
      <c r="AB130" s="69"/>
      <c r="AC130" s="56"/>
      <c r="CZ130" s="30"/>
      <c r="DA130" s="30"/>
      <c r="DB130" s="30"/>
      <c r="DC130" s="30"/>
    </row>
    <row r="131" spans="3:107" x14ac:dyDescent="0.25">
      <c r="C131" s="55"/>
      <c r="D131" s="56" t="e">
        <f>VLOOKUP(C131,'entity list for forms 5.25.21'!$A$2:$B$129,2,FALSE)</f>
        <v>#N/A</v>
      </c>
      <c r="J131" s="99">
        <f t="shared" si="4"/>
        <v>0</v>
      </c>
      <c r="K131" s="95"/>
      <c r="M131" s="106">
        <f t="shared" si="5"/>
        <v>0</v>
      </c>
      <c r="Z131" s="69"/>
      <c r="AA131" s="34"/>
      <c r="AB131" s="69"/>
      <c r="AC131" s="56"/>
      <c r="CZ131" s="30"/>
      <c r="DA131" s="30"/>
      <c r="DB131" s="30"/>
      <c r="DC131" s="30"/>
    </row>
    <row r="132" spans="3:107" x14ac:dyDescent="0.25">
      <c r="C132" s="55"/>
      <c r="D132" s="56" t="e">
        <f>VLOOKUP(C132,'entity list for forms 5.25.21'!$A$2:$B$129,2,FALSE)</f>
        <v>#N/A</v>
      </c>
      <c r="J132" s="99">
        <f t="shared" si="4"/>
        <v>0</v>
      </c>
      <c r="K132" s="95"/>
      <c r="M132" s="106">
        <f t="shared" si="5"/>
        <v>0</v>
      </c>
      <c r="Z132" s="69"/>
      <c r="AA132" s="34"/>
      <c r="AB132" s="69"/>
      <c r="AC132" s="56"/>
      <c r="CZ132" s="30"/>
      <c r="DA132" s="30"/>
      <c r="DB132" s="30"/>
      <c r="DC132" s="30"/>
    </row>
    <row r="133" spans="3:107" x14ac:dyDescent="0.25">
      <c r="C133" s="55"/>
      <c r="D133" s="56" t="e">
        <f>VLOOKUP(C133,'entity list for forms 5.25.21'!$A$2:$B$129,2,FALSE)</f>
        <v>#N/A</v>
      </c>
      <c r="J133" s="99">
        <f t="shared" si="4"/>
        <v>0</v>
      </c>
      <c r="K133" s="95"/>
      <c r="M133" s="106">
        <f t="shared" si="5"/>
        <v>0</v>
      </c>
      <c r="Z133" s="69"/>
      <c r="AA133" s="34"/>
      <c r="AB133" s="69"/>
      <c r="AC133" s="56"/>
      <c r="CZ133" s="30"/>
      <c r="DA133" s="30"/>
      <c r="DB133" s="30"/>
      <c r="DC133" s="30"/>
    </row>
    <row r="134" spans="3:107" x14ac:dyDescent="0.25">
      <c r="C134" s="55"/>
      <c r="D134" s="56" t="e">
        <f>VLOOKUP(C134,'entity list for forms 5.25.21'!$A$2:$B$129,2,FALSE)</f>
        <v>#N/A</v>
      </c>
      <c r="J134" s="99">
        <f t="shared" si="4"/>
        <v>0</v>
      </c>
      <c r="K134" s="95"/>
      <c r="M134" s="106">
        <f t="shared" si="5"/>
        <v>0</v>
      </c>
      <c r="Z134" s="69"/>
      <c r="AA134" s="34"/>
      <c r="AB134" s="69"/>
      <c r="AC134" s="56"/>
      <c r="CZ134" s="30"/>
      <c r="DA134" s="30"/>
      <c r="DB134" s="30"/>
      <c r="DC134" s="30"/>
    </row>
    <row r="135" spans="3:107" x14ac:dyDescent="0.25">
      <c r="C135" s="55"/>
      <c r="D135" s="56" t="e">
        <f>VLOOKUP(C135,'entity list for forms 5.25.21'!$A$2:$B$129,2,FALSE)</f>
        <v>#N/A</v>
      </c>
      <c r="J135" s="99">
        <f t="shared" si="4"/>
        <v>0</v>
      </c>
      <c r="K135" s="95"/>
      <c r="M135" s="106">
        <f t="shared" si="5"/>
        <v>0</v>
      </c>
      <c r="Z135" s="69"/>
      <c r="AA135" s="34"/>
      <c r="AB135" s="69"/>
      <c r="AC135" s="56"/>
      <c r="CZ135" s="30"/>
      <c r="DA135" s="30"/>
      <c r="DB135" s="30"/>
      <c r="DC135" s="30"/>
    </row>
    <row r="136" spans="3:107" x14ac:dyDescent="0.25">
      <c r="C136" s="55"/>
      <c r="D136" s="56" t="e">
        <f>VLOOKUP(C136,'entity list for forms 5.25.21'!$A$2:$B$129,2,FALSE)</f>
        <v>#N/A</v>
      </c>
      <c r="J136" s="99">
        <f t="shared" si="4"/>
        <v>0</v>
      </c>
      <c r="K136" s="95"/>
      <c r="M136" s="106">
        <f t="shared" si="5"/>
        <v>0</v>
      </c>
      <c r="Z136" s="69"/>
      <c r="AA136" s="34"/>
      <c r="AB136" s="69"/>
      <c r="AC136" s="56"/>
      <c r="CZ136" s="30"/>
      <c r="DA136" s="30"/>
      <c r="DB136" s="30"/>
      <c r="DC136" s="30"/>
    </row>
    <row r="137" spans="3:107" x14ac:dyDescent="0.25">
      <c r="C137" s="55"/>
      <c r="D137" s="56" t="e">
        <f>VLOOKUP(C137,'entity list for forms 5.25.21'!$A$2:$B$129,2,FALSE)</f>
        <v>#N/A</v>
      </c>
      <c r="J137" s="99">
        <f t="shared" si="4"/>
        <v>0</v>
      </c>
      <c r="K137" s="95"/>
      <c r="M137" s="106">
        <f t="shared" si="5"/>
        <v>0</v>
      </c>
      <c r="Z137" s="69"/>
      <c r="AA137" s="34"/>
      <c r="AB137" s="69"/>
      <c r="AC137" s="56"/>
      <c r="CZ137" s="30"/>
      <c r="DA137" s="30"/>
      <c r="DB137" s="30"/>
      <c r="DC137" s="30"/>
    </row>
    <row r="138" spans="3:107" x14ac:dyDescent="0.25">
      <c r="C138" s="55"/>
      <c r="D138" s="56" t="e">
        <f>VLOOKUP(C138,'entity list for forms 5.25.21'!$A$2:$B$129,2,FALSE)</f>
        <v>#N/A</v>
      </c>
      <c r="J138" s="99">
        <f t="shared" si="4"/>
        <v>0</v>
      </c>
      <c r="K138" s="95"/>
      <c r="M138" s="106">
        <f t="shared" si="5"/>
        <v>0</v>
      </c>
      <c r="Z138" s="69"/>
      <c r="AA138" s="34"/>
      <c r="AB138" s="69"/>
      <c r="AC138" s="56"/>
      <c r="CZ138" s="30"/>
      <c r="DA138" s="30"/>
      <c r="DB138" s="30"/>
      <c r="DC138" s="30"/>
    </row>
    <row r="139" spans="3:107" x14ac:dyDescent="0.25">
      <c r="C139" s="55"/>
      <c r="D139" s="56" t="e">
        <f>VLOOKUP(C139,'entity list for forms 5.25.21'!$A$2:$B$129,2,FALSE)</f>
        <v>#N/A</v>
      </c>
      <c r="J139" s="99">
        <f t="shared" si="4"/>
        <v>0</v>
      </c>
      <c r="K139" s="95"/>
      <c r="M139" s="106">
        <f t="shared" si="5"/>
        <v>0</v>
      </c>
      <c r="Z139" s="69"/>
      <c r="AA139" s="34"/>
      <c r="AB139" s="69"/>
      <c r="AC139" s="56"/>
      <c r="CZ139" s="30"/>
      <c r="DA139" s="30"/>
      <c r="DB139" s="30"/>
      <c r="DC139" s="30"/>
    </row>
    <row r="140" spans="3:107" x14ac:dyDescent="0.25">
      <c r="C140" s="55"/>
      <c r="D140" s="56" t="e">
        <f>VLOOKUP(C140,'entity list for forms 5.25.21'!$A$2:$B$129,2,FALSE)</f>
        <v>#N/A</v>
      </c>
      <c r="J140" s="99">
        <f t="shared" si="4"/>
        <v>0</v>
      </c>
      <c r="K140" s="95"/>
      <c r="M140" s="106">
        <f t="shared" si="5"/>
        <v>0</v>
      </c>
      <c r="Z140" s="69"/>
      <c r="AA140" s="34"/>
      <c r="AB140" s="69"/>
      <c r="AC140" s="56"/>
      <c r="CZ140" s="30"/>
      <c r="DA140" s="30"/>
      <c r="DB140" s="30"/>
      <c r="DC140" s="30"/>
    </row>
    <row r="141" spans="3:107" x14ac:dyDescent="0.25">
      <c r="C141" s="55"/>
      <c r="D141" s="56" t="e">
        <f>VLOOKUP(C141,'entity list for forms 5.25.21'!$A$2:$B$129,2,FALSE)</f>
        <v>#N/A</v>
      </c>
      <c r="J141" s="99">
        <f t="shared" si="4"/>
        <v>0</v>
      </c>
      <c r="K141" s="95"/>
      <c r="M141" s="106">
        <f t="shared" si="5"/>
        <v>0</v>
      </c>
      <c r="Z141" s="69"/>
      <c r="AA141" s="34"/>
      <c r="AB141" s="69"/>
      <c r="AC141" s="56"/>
      <c r="CZ141" s="30"/>
      <c r="DA141" s="30"/>
      <c r="DB141" s="30"/>
      <c r="DC141" s="30"/>
    </row>
    <row r="142" spans="3:107" x14ac:dyDescent="0.25">
      <c r="C142" s="55"/>
      <c r="D142" s="56" t="e">
        <f>VLOOKUP(C142,'entity list for forms 5.25.21'!$A$2:$B$129,2,FALSE)</f>
        <v>#N/A</v>
      </c>
      <c r="J142" s="99">
        <f t="shared" si="4"/>
        <v>0</v>
      </c>
      <c r="K142" s="95"/>
      <c r="M142" s="106">
        <f t="shared" si="5"/>
        <v>0</v>
      </c>
      <c r="Z142" s="69"/>
      <c r="AA142" s="34"/>
      <c r="AB142" s="69"/>
      <c r="AC142" s="56"/>
      <c r="CZ142" s="30"/>
      <c r="DA142" s="30"/>
      <c r="DB142" s="30"/>
      <c r="DC142" s="30"/>
    </row>
    <row r="143" spans="3:107" x14ac:dyDescent="0.25">
      <c r="C143" s="55"/>
      <c r="D143" s="56" t="e">
        <f>VLOOKUP(C143,'entity list for forms 5.25.21'!$A$2:$B$129,2,FALSE)</f>
        <v>#N/A</v>
      </c>
      <c r="J143" s="99">
        <f t="shared" si="4"/>
        <v>0</v>
      </c>
      <c r="K143" s="95"/>
      <c r="M143" s="106">
        <f t="shared" si="5"/>
        <v>0</v>
      </c>
      <c r="Z143" s="69"/>
      <c r="AA143" s="34"/>
      <c r="AB143" s="69"/>
      <c r="AC143" s="56"/>
      <c r="CZ143" s="30"/>
      <c r="DA143" s="30"/>
      <c r="DB143" s="30"/>
      <c r="DC143" s="30"/>
    </row>
    <row r="144" spans="3:107" x14ac:dyDescent="0.25">
      <c r="C144" s="55"/>
      <c r="D144" s="56" t="e">
        <f>VLOOKUP(C144,'entity list for forms 5.25.21'!$A$2:$B$129,2,FALSE)</f>
        <v>#N/A</v>
      </c>
      <c r="J144" s="99">
        <f t="shared" si="4"/>
        <v>0</v>
      </c>
      <c r="K144" s="95"/>
      <c r="M144" s="106">
        <f t="shared" si="5"/>
        <v>0</v>
      </c>
      <c r="Z144" s="69"/>
      <c r="AA144" s="34"/>
      <c r="AB144" s="69"/>
      <c r="AC144" s="56"/>
      <c r="CZ144" s="30"/>
      <c r="DA144" s="30"/>
      <c r="DB144" s="30"/>
      <c r="DC144" s="30"/>
    </row>
    <row r="145" spans="3:107" x14ac:dyDescent="0.25">
      <c r="C145" s="55"/>
      <c r="D145" s="56" t="e">
        <f>VLOOKUP(C145,'entity list for forms 5.25.21'!$A$2:$B$129,2,FALSE)</f>
        <v>#N/A</v>
      </c>
      <c r="J145" s="99">
        <f t="shared" si="4"/>
        <v>0</v>
      </c>
      <c r="K145" s="95"/>
      <c r="M145" s="106">
        <f t="shared" si="5"/>
        <v>0</v>
      </c>
      <c r="Z145" s="69"/>
      <c r="AA145" s="34"/>
      <c r="AB145" s="69"/>
      <c r="AC145" s="56"/>
      <c r="CZ145" s="30"/>
      <c r="DA145" s="30"/>
      <c r="DB145" s="30"/>
      <c r="DC145" s="30"/>
    </row>
    <row r="146" spans="3:107" x14ac:dyDescent="0.25">
      <c r="C146" s="55"/>
      <c r="D146" s="56" t="e">
        <f>VLOOKUP(C146,'entity list for forms 5.25.21'!$A$2:$B$129,2,FALSE)</f>
        <v>#N/A</v>
      </c>
      <c r="J146" s="99">
        <f t="shared" si="4"/>
        <v>0</v>
      </c>
      <c r="K146" s="95"/>
      <c r="M146" s="106">
        <f t="shared" si="5"/>
        <v>0</v>
      </c>
      <c r="Z146" s="69"/>
      <c r="AA146" s="34"/>
      <c r="AB146" s="69"/>
      <c r="AC146" s="56"/>
      <c r="CZ146" s="30"/>
      <c r="DA146" s="30"/>
      <c r="DB146" s="30"/>
      <c r="DC146" s="30"/>
    </row>
    <row r="147" spans="3:107" x14ac:dyDescent="0.25">
      <c r="C147" s="55"/>
      <c r="D147" s="56" t="e">
        <f>VLOOKUP(C147,'entity list for forms 5.25.21'!$A$2:$B$129,2,FALSE)</f>
        <v>#N/A</v>
      </c>
      <c r="J147" s="99">
        <f t="shared" si="4"/>
        <v>0</v>
      </c>
      <c r="K147" s="95"/>
      <c r="M147" s="106">
        <f t="shared" si="5"/>
        <v>0</v>
      </c>
      <c r="Z147" s="69"/>
      <c r="AA147" s="34"/>
      <c r="AB147" s="69"/>
      <c r="AC147" s="56"/>
      <c r="CZ147" s="30"/>
      <c r="DA147" s="30"/>
      <c r="DB147" s="30"/>
      <c r="DC147" s="30"/>
    </row>
    <row r="148" spans="3:107" x14ac:dyDescent="0.25">
      <c r="C148" s="55"/>
      <c r="D148" s="56" t="e">
        <f>VLOOKUP(C148,'entity list for forms 5.25.21'!$A$2:$B$129,2,FALSE)</f>
        <v>#N/A</v>
      </c>
      <c r="J148" s="99">
        <f t="shared" si="4"/>
        <v>0</v>
      </c>
      <c r="K148" s="95"/>
      <c r="M148" s="106">
        <f t="shared" si="5"/>
        <v>0</v>
      </c>
      <c r="Z148" s="69"/>
      <c r="AA148" s="34"/>
      <c r="AB148" s="69"/>
      <c r="AC148" s="79"/>
      <c r="CZ148" s="30"/>
      <c r="DA148" s="30"/>
      <c r="DB148" s="30"/>
      <c r="DC148" s="30"/>
    </row>
    <row r="149" spans="3:107" x14ac:dyDescent="0.25">
      <c r="C149" s="55"/>
      <c r="D149" s="56" t="e">
        <f>VLOOKUP(C149,'entity list for forms 5.25.21'!$A$2:$B$129,2,FALSE)</f>
        <v>#N/A</v>
      </c>
      <c r="J149" s="99">
        <f t="shared" si="4"/>
        <v>0</v>
      </c>
      <c r="K149" s="95"/>
      <c r="M149" s="106">
        <f t="shared" si="5"/>
        <v>0</v>
      </c>
      <c r="Z149" s="69"/>
      <c r="AA149" s="34"/>
      <c r="AB149" s="69"/>
      <c r="AC149" s="79"/>
      <c r="CZ149" s="30"/>
      <c r="DA149" s="30"/>
      <c r="DB149" s="30"/>
      <c r="DC149" s="30"/>
    </row>
    <row r="150" spans="3:107" x14ac:dyDescent="0.25">
      <c r="C150" s="55"/>
      <c r="D150" s="56" t="e">
        <f>VLOOKUP(C150,'entity list for forms 5.25.21'!$A$2:$B$129,2,FALSE)</f>
        <v>#N/A</v>
      </c>
      <c r="J150" s="99">
        <f t="shared" si="4"/>
        <v>0</v>
      </c>
      <c r="K150" s="95"/>
      <c r="M150" s="106">
        <f t="shared" si="5"/>
        <v>0</v>
      </c>
      <c r="Z150" s="69"/>
      <c r="AA150" s="34"/>
      <c r="AB150" s="69"/>
      <c r="AC150" s="56"/>
      <c r="CZ150" s="30"/>
      <c r="DA150" s="30"/>
      <c r="DB150" s="30"/>
      <c r="DC150" s="30"/>
    </row>
    <row r="151" spans="3:107" x14ac:dyDescent="0.25">
      <c r="C151" s="55"/>
      <c r="D151" s="56" t="e">
        <f>VLOOKUP(C151,'entity list for forms 5.25.21'!$A$2:$B$129,2,FALSE)</f>
        <v>#N/A</v>
      </c>
      <c r="J151" s="99">
        <f t="shared" si="4"/>
        <v>0</v>
      </c>
      <c r="K151" s="95"/>
      <c r="M151" s="106">
        <f t="shared" si="5"/>
        <v>0</v>
      </c>
      <c r="Z151" s="69"/>
      <c r="AA151" s="34"/>
      <c r="AB151" s="69"/>
      <c r="AC151" s="56"/>
      <c r="CZ151" s="30"/>
      <c r="DA151" s="30"/>
      <c r="DB151" s="30"/>
      <c r="DC151" s="30"/>
    </row>
    <row r="152" spans="3:107" x14ac:dyDescent="0.25">
      <c r="D152" s="34"/>
      <c r="F152" s="30"/>
      <c r="H152" s="30"/>
      <c r="I152" s="30"/>
      <c r="J152" s="34"/>
      <c r="K152" s="30"/>
      <c r="T152" s="30"/>
      <c r="U152" s="30"/>
      <c r="V152" s="30"/>
      <c r="W152" s="30"/>
      <c r="X152" s="30"/>
      <c r="Y152" s="30"/>
      <c r="Z152" s="69"/>
      <c r="AA152" s="34"/>
      <c r="AB152" s="69"/>
      <c r="AC152" s="56"/>
      <c r="CZ152" s="30"/>
      <c r="DA152" s="30"/>
      <c r="DB152" s="30"/>
      <c r="DC152" s="30"/>
    </row>
    <row r="153" spans="3:107" x14ac:dyDescent="0.25">
      <c r="F153" s="30"/>
      <c r="H153" s="30"/>
      <c r="I153" s="30"/>
      <c r="J153" s="34"/>
      <c r="K153" s="30"/>
      <c r="T153" s="30"/>
      <c r="U153" s="30"/>
      <c r="V153" s="30"/>
      <c r="W153" s="30"/>
      <c r="X153" s="30"/>
      <c r="Y153" s="30"/>
      <c r="Z153" s="69"/>
      <c r="AA153" s="34"/>
      <c r="AB153" s="69"/>
      <c r="AC153" s="56"/>
      <c r="CZ153" s="30"/>
      <c r="DA153" s="30"/>
      <c r="DB153" s="30"/>
      <c r="DC153" s="30"/>
    </row>
    <row r="154" spans="3:107" x14ac:dyDescent="0.25">
      <c r="F154" s="30"/>
      <c r="H154" s="30"/>
      <c r="I154" s="30"/>
      <c r="J154" s="34"/>
      <c r="K154" s="30"/>
      <c r="T154" s="30"/>
      <c r="U154" s="30"/>
      <c r="V154" s="30"/>
      <c r="W154" s="30"/>
      <c r="X154" s="30"/>
      <c r="Y154" s="30"/>
      <c r="Z154" s="69"/>
      <c r="AA154" s="34"/>
      <c r="AB154" s="69"/>
      <c r="AC154" s="56"/>
      <c r="CZ154" s="30"/>
      <c r="DA154" s="30"/>
      <c r="DB154" s="30"/>
      <c r="DC154" s="30"/>
    </row>
  </sheetData>
  <sheetProtection algorithmName="SHA-512" hashValue="zIQhRH3r+jZ3PMpQ+9qLNfLjJdG6U6E07DapVQ9AZ4TPcp3bOBmvBWVxrqhdpM7+K1G2rXJsfPPFs+itSOUpYA==" saltValue="H9AJo+XyyFYHg6F5wVRlnA==" spinCount="100000" sheet="1" formatCells="0" formatColumns="0" formatRows="0" insertColumns="0" insertRows="0" autoFilter="0"/>
  <dataConsolidate/>
  <mergeCells count="2">
    <mergeCell ref="C97:D97"/>
    <mergeCell ref="C14:D14"/>
  </mergeCells>
  <conditionalFormatting sqref="L21 L107:L151">
    <cfRule type="expression" dxfId="48" priority="32" stopIfTrue="1">
      <formula>AND(J$21&gt;=250, L$21=blank)</formula>
    </cfRule>
  </conditionalFormatting>
  <conditionalFormatting sqref="L22:L97 L107:L151">
    <cfRule type="cellIs" dxfId="47" priority="31" stopIfTrue="1" operator="greaterThanOrEqual">
      <formula>250000</formula>
    </cfRule>
  </conditionalFormatting>
  <conditionalFormatting sqref="N21 N107:N151">
    <cfRule type="expression" dxfId="46" priority="24">
      <formula>IF(M21&gt;250000,N21="")</formula>
    </cfRule>
    <cfRule type="expression" dxfId="45" priority="25">
      <formula>"$M22&gt;=205,000"</formula>
    </cfRule>
  </conditionalFormatting>
  <conditionalFormatting sqref="N22:N26">
    <cfRule type="expression" dxfId="44" priority="16">
      <formula>IF(M22&gt;250000,N22="")</formula>
    </cfRule>
    <cfRule type="expression" dxfId="43" priority="17">
      <formula>"$M22&gt;=205,000"</formula>
    </cfRule>
  </conditionalFormatting>
  <conditionalFormatting sqref="N22:N95">
    <cfRule type="expression" dxfId="42" priority="14">
      <formula>IF(M22&gt;250000,N22="")</formula>
    </cfRule>
    <cfRule type="expression" dxfId="41" priority="15">
      <formula>"$M22&gt;=205,000"</formula>
    </cfRule>
  </conditionalFormatting>
  <conditionalFormatting sqref="L107:L151">
    <cfRule type="expression" dxfId="40" priority="3" stopIfTrue="1">
      <formula>IF(J107&gt;250000,$L107="")</formula>
    </cfRule>
  </conditionalFormatting>
  <conditionalFormatting sqref="L21">
    <cfRule type="cellIs" dxfId="39" priority="11" stopIfTrue="1" operator="greaterThanOrEqual">
      <formula>250000</formula>
    </cfRule>
  </conditionalFormatting>
  <conditionalFormatting sqref="L21">
    <cfRule type="expression" dxfId="38" priority="10" stopIfTrue="1">
      <formula>IF(J21&gt;250000,$L21="")</formula>
    </cfRule>
  </conditionalFormatting>
  <conditionalFormatting sqref="L22:L95">
    <cfRule type="expression" dxfId="37" priority="9" stopIfTrue="1">
      <formula>AND(J$21&gt;=250, L$21=blank)</formula>
    </cfRule>
  </conditionalFormatting>
  <conditionalFormatting sqref="L22:L95">
    <cfRule type="cellIs" dxfId="36" priority="8" stopIfTrue="1" operator="greaterThanOrEqual">
      <formula>250000</formula>
    </cfRule>
  </conditionalFormatting>
  <conditionalFormatting sqref="L22:L95">
    <cfRule type="expression" dxfId="35" priority="7" stopIfTrue="1">
      <formula>IF(J22&gt;250000,$L22="")</formula>
    </cfRule>
  </conditionalFormatting>
  <dataValidations count="2">
    <dataValidation type="list" allowBlank="1" showErrorMessage="1" sqref="C96" xr:uid="{00000000-0002-0000-0100-000000000000}">
      <formula1>BU</formula1>
    </dataValidation>
    <dataValidation type="list" allowBlank="1" showInputMessage="1" showErrorMessage="1" sqref="K96:K97" xr:uid="{00000000-0002-0000-0100-000003000000}">
      <formula1>#REF!</formula1>
    </dataValidation>
  </dataValidations>
  <pageMargins left="0.35" right="0.45" top="1.32" bottom="0.75" header="0.35" footer="0.5"/>
  <pageSetup scale="38" fitToHeight="4" orientation="portrait" r:id="rId1"/>
  <headerFooter>
    <oddHeader xml:space="preserve">&amp;L&amp;"Times New Roman,Bold"&amp;12&amp;K870E00&amp;G&amp;C&amp;"Arial,Bold"&amp;12
&amp;R&amp;"Times New Roman,Bold"&amp;12 &amp;K870E002021 ACFR Information&amp;"Arial,Regular"&amp;10&amp;K000000
</oddHeader>
    <oddFooter>&amp;L&amp;"Times New Roman,Italic"&amp;9Page &amp;P of &amp;N
&amp;Z&amp;F &amp;A&amp;R&amp;"Times New Roman,Italic"&amp;9&amp;D &amp;T</oddFooter>
  </headerFooter>
  <rowBreaks count="1" manualBreakCount="1">
    <brk id="97" max="13" man="1"/>
  </rowBreaks>
  <ignoredErrors>
    <ignoredError sqref="D21:D68 D69:D91 D92:D95 D107:D140 D141:D156" evalError="1"/>
  </ignoredErrors>
  <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'entity list for forms 5.25.21'!$A$2:$A$129</xm:f>
          </x14:formula1>
          <xm:sqref>D3</xm:sqref>
        </x14:dataValidation>
        <x14:dataValidation type="list" allowBlank="1" showErrorMessage="1" xr:uid="{ABFB0BBC-64FE-419D-936F-7A16359A47FB}">
          <x14:formula1>
            <xm:f>'entity list for forms 5.25.21'!$A$2:$A$129</xm:f>
          </x14:formula1>
          <xm:sqref>C21:C95 C107:C151</xm:sqref>
        </x14:dataValidation>
        <x14:dataValidation type="list" allowBlank="1" showInputMessage="1" showErrorMessage="1" xr:uid="{0AB19F0D-6FB0-4857-8A8E-CEF58D100E50}">
          <x14:formula1>
            <xm:f>'entity list for forms 5.25.21'!$F$2</xm:f>
          </x14:formula1>
          <xm:sqref>C10</xm:sqref>
        </x14:dataValidation>
        <x14:dataValidation type="list" allowBlank="1" showInputMessage="1" showErrorMessage="1" xr:uid="{06AB2ABE-EF0D-4F4D-B86A-F362A593553C}">
          <x14:formula1>
            <xm:f>'entity list for forms 5.25.21'!$I$2:$I$3</xm:f>
          </x14:formula1>
          <xm:sqref>K21:K95 K107:K151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89D50-AD04-4623-8A7B-64738D30E449}">
  <sheetPr>
    <tabColor rgb="FF92D050"/>
  </sheetPr>
  <dimension ref="A1:DC195"/>
  <sheetViews>
    <sheetView zoomScaleNormal="100" workbookViewId="0">
      <selection activeCell="I22" sqref="I22"/>
    </sheetView>
  </sheetViews>
  <sheetFormatPr defaultColWidth="9.109375" defaultRowHeight="13.8" outlineLevelRow="1" x14ac:dyDescent="0.25"/>
  <cols>
    <col min="1" max="1" width="2.88671875" style="30" customWidth="1"/>
    <col min="2" max="2" width="4.33203125" style="30" customWidth="1"/>
    <col min="3" max="3" width="14" style="30" customWidth="1"/>
    <col min="4" max="4" width="52.44140625" style="30" customWidth="1"/>
    <col min="5" max="5" width="3.6640625" style="30" customWidth="1"/>
    <col min="6" max="6" width="15" style="32" bestFit="1" customWidth="1"/>
    <col min="7" max="7" width="3.6640625" style="30" customWidth="1"/>
    <col min="8" max="8" width="21.5546875" style="31" customWidth="1"/>
    <col min="9" max="9" width="13.109375" style="31" customWidth="1"/>
    <col min="10" max="10" width="21.6640625" style="99" customWidth="1"/>
    <col min="11" max="11" width="27.6640625" style="31" bestFit="1" customWidth="1"/>
    <col min="12" max="12" width="15.33203125" style="86" customWidth="1"/>
    <col min="13" max="13" width="15.109375" style="103" customWidth="1"/>
    <col min="14" max="14" width="43.5546875" style="86" customWidth="1"/>
    <col min="15" max="19" width="9.109375" style="30"/>
    <col min="20" max="20" width="9.109375" style="34"/>
    <col min="21" max="21" width="12.5546875" style="34" customWidth="1"/>
    <col min="22" max="25" width="9.109375" style="34"/>
    <col min="26" max="26" width="10.88671875" style="19" bestFit="1" customWidth="1"/>
    <col min="27" max="27" width="65.33203125" style="19" customWidth="1"/>
    <col min="28" max="28" width="9.109375" style="19"/>
    <col min="29" max="29" width="9.109375" style="20"/>
    <col min="30" max="37" width="9.109375" style="30"/>
    <col min="38" max="38" width="14.33203125" style="30" hidden="1" customWidth="1"/>
    <col min="39" max="103" width="9.109375" style="30"/>
    <col min="104" max="104" width="10.88671875" style="19" customWidth="1"/>
    <col min="105" max="105" width="10" style="19" customWidth="1"/>
    <col min="106" max="106" width="9.109375" style="19" customWidth="1"/>
    <col min="107" max="107" width="9.109375" style="20" customWidth="1"/>
    <col min="108" max="16384" width="9.109375" style="30"/>
  </cols>
  <sheetData>
    <row r="1" spans="1:38" s="25" customFormat="1" ht="18" x14ac:dyDescent="0.35">
      <c r="A1" s="91" t="s">
        <v>0</v>
      </c>
      <c r="F1" s="27"/>
      <c r="H1" s="26"/>
      <c r="I1" s="26"/>
      <c r="J1" s="98"/>
      <c r="K1" s="26"/>
      <c r="L1" s="85"/>
      <c r="M1" s="102"/>
      <c r="N1" s="85"/>
      <c r="T1" s="33"/>
      <c r="V1" s="33"/>
      <c r="W1" s="33"/>
      <c r="X1" s="33"/>
      <c r="Y1" s="33"/>
      <c r="Z1" s="65"/>
      <c r="AA1" s="66"/>
      <c r="AB1" s="67"/>
      <c r="AC1" s="68"/>
    </row>
    <row r="2" spans="1:38" x14ac:dyDescent="0.25">
      <c r="Z2" s="69"/>
      <c r="AA2" s="34"/>
      <c r="AB2" s="69"/>
      <c r="AC2" s="56"/>
      <c r="AL2" s="30" t="s">
        <v>21</v>
      </c>
    </row>
    <row r="3" spans="1:38" ht="21" customHeight="1" x14ac:dyDescent="0.3">
      <c r="A3" s="70"/>
      <c r="B3" s="28" t="s">
        <v>18</v>
      </c>
      <c r="C3" s="71" t="s">
        <v>73</v>
      </c>
      <c r="D3" s="137"/>
      <c r="G3" s="124" t="s">
        <v>305</v>
      </c>
      <c r="H3" s="125"/>
      <c r="Z3" s="69"/>
      <c r="AA3" s="34"/>
      <c r="AB3" s="69"/>
      <c r="AC3" s="56"/>
    </row>
    <row r="4" spans="1:38" ht="15.6" x14ac:dyDescent="0.3">
      <c r="A4" s="70"/>
      <c r="C4" s="71" t="s">
        <v>74</v>
      </c>
      <c r="D4" s="51" t="e">
        <f>VLOOKUP(D3,'entity list for forms 5.25.21'!A:B,2,FALSE)</f>
        <v>#N/A</v>
      </c>
      <c r="G4" s="124" t="s">
        <v>306</v>
      </c>
      <c r="H4" s="125"/>
      <c r="Z4" s="69"/>
      <c r="AA4" s="34"/>
      <c r="AB4" s="69"/>
      <c r="AC4" s="56"/>
    </row>
    <row r="5" spans="1:38" x14ac:dyDescent="0.25">
      <c r="A5" s="70"/>
      <c r="C5" s="71" t="s">
        <v>75</v>
      </c>
      <c r="D5" s="50"/>
      <c r="Z5" s="69"/>
      <c r="AA5" s="34"/>
      <c r="AB5" s="69"/>
      <c r="AC5" s="56"/>
    </row>
    <row r="6" spans="1:38" x14ac:dyDescent="0.25">
      <c r="A6" s="70"/>
      <c r="C6" s="71" t="s">
        <v>76</v>
      </c>
      <c r="D6" s="52"/>
      <c r="Z6" s="69"/>
      <c r="AA6" s="34"/>
      <c r="AB6" s="69"/>
      <c r="AC6" s="56"/>
    </row>
    <row r="7" spans="1:38" x14ac:dyDescent="0.25">
      <c r="C7" s="71" t="s">
        <v>279</v>
      </c>
      <c r="D7" s="84"/>
      <c r="Z7" s="69"/>
      <c r="AA7" s="34"/>
      <c r="AB7" s="69"/>
      <c r="AC7" s="56"/>
    </row>
    <row r="8" spans="1:38" ht="6" customHeight="1" x14ac:dyDescent="0.25">
      <c r="Z8" s="69"/>
      <c r="AA8" s="34"/>
      <c r="AB8" s="69"/>
      <c r="AC8" s="56"/>
    </row>
    <row r="9" spans="1:38" x14ac:dyDescent="0.25">
      <c r="Z9" s="69"/>
      <c r="AA9" s="34"/>
      <c r="AB9" s="69"/>
      <c r="AC9" s="56"/>
    </row>
    <row r="10" spans="1:38" ht="14.4" thickBot="1" x14ac:dyDescent="0.3">
      <c r="Z10" s="69"/>
      <c r="AA10" s="34"/>
      <c r="AB10" s="69"/>
      <c r="AC10" s="56"/>
    </row>
    <row r="11" spans="1:38" ht="16.2" thickBot="1" x14ac:dyDescent="0.35">
      <c r="B11" s="28" t="s">
        <v>19</v>
      </c>
      <c r="C11" s="72"/>
      <c r="D11" s="49" t="s">
        <v>178</v>
      </c>
      <c r="Z11" s="69"/>
      <c r="AA11" s="34"/>
      <c r="AB11" s="69"/>
      <c r="AC11" s="56"/>
    </row>
    <row r="12" spans="1:38" ht="15.6" x14ac:dyDescent="0.3">
      <c r="D12" s="29"/>
      <c r="Z12" s="69"/>
      <c r="AA12" s="34"/>
      <c r="AB12" s="69"/>
      <c r="AC12" s="56"/>
    </row>
    <row r="13" spans="1:38" ht="41.4" x14ac:dyDescent="0.25">
      <c r="D13" s="62" t="s">
        <v>317</v>
      </c>
      <c r="Z13" s="69"/>
      <c r="AA13" s="34"/>
      <c r="AB13" s="69"/>
      <c r="AC13" s="56"/>
    </row>
    <row r="14" spans="1:38" ht="14.4" thickBot="1" x14ac:dyDescent="0.3">
      <c r="D14" s="127"/>
      <c r="Z14" s="69"/>
      <c r="AA14" s="34"/>
      <c r="AB14" s="69"/>
      <c r="AC14" s="56"/>
    </row>
    <row r="15" spans="1:38" ht="14.4" thickBot="1" x14ac:dyDescent="0.3">
      <c r="C15" s="159" t="s">
        <v>343</v>
      </c>
      <c r="D15" s="160"/>
      <c r="Z15" s="69"/>
      <c r="AA15" s="34"/>
      <c r="AB15" s="69"/>
      <c r="AC15" s="56"/>
    </row>
    <row r="16" spans="1:38" ht="15.6" x14ac:dyDescent="0.3">
      <c r="B16" s="28" t="s">
        <v>20</v>
      </c>
      <c r="C16" s="30" t="s">
        <v>80</v>
      </c>
      <c r="Z16" s="69"/>
      <c r="AA16" s="34"/>
      <c r="AB16" s="69"/>
      <c r="AC16" s="56"/>
    </row>
    <row r="17" spans="3:107" x14ac:dyDescent="0.25">
      <c r="C17" s="30" t="s">
        <v>318</v>
      </c>
      <c r="H17" s="73" t="s">
        <v>1</v>
      </c>
      <c r="I17" s="73"/>
      <c r="J17" s="100" t="s">
        <v>1</v>
      </c>
      <c r="K17" s="73"/>
      <c r="L17" s="87" t="s">
        <v>308</v>
      </c>
      <c r="Z17" s="69"/>
      <c r="AA17" s="34"/>
      <c r="AB17" s="69"/>
      <c r="AC17" s="56"/>
      <c r="CZ17" s="30"/>
      <c r="DA17" s="30"/>
      <c r="DB17" s="30"/>
      <c r="DC17" s="30"/>
    </row>
    <row r="18" spans="3:107" x14ac:dyDescent="0.25">
      <c r="H18" s="73" t="s">
        <v>291</v>
      </c>
      <c r="I18" s="73" t="s">
        <v>289</v>
      </c>
      <c r="J18" s="100" t="s">
        <v>292</v>
      </c>
      <c r="K18" s="94" t="s">
        <v>332</v>
      </c>
      <c r="L18" s="87" t="s">
        <v>309</v>
      </c>
      <c r="Z18" s="69"/>
      <c r="AA18" s="34"/>
      <c r="AB18" s="69"/>
      <c r="AC18" s="56"/>
    </row>
    <row r="19" spans="3:107" x14ac:dyDescent="0.25">
      <c r="H19" s="73" t="s">
        <v>286</v>
      </c>
      <c r="I19" s="73" t="s">
        <v>286</v>
      </c>
      <c r="J19" s="100" t="s">
        <v>286</v>
      </c>
      <c r="K19" s="94" t="s">
        <v>326</v>
      </c>
      <c r="L19" s="87" t="s">
        <v>310</v>
      </c>
      <c r="Z19" s="69"/>
      <c r="AA19" s="34"/>
      <c r="AB19" s="69"/>
      <c r="AC19" s="56"/>
    </row>
    <row r="20" spans="3:107" s="74" customFormat="1" x14ac:dyDescent="0.25">
      <c r="E20" s="75"/>
      <c r="F20" s="75" t="s">
        <v>6</v>
      </c>
      <c r="H20" s="73" t="s">
        <v>293</v>
      </c>
      <c r="I20" s="73" t="s">
        <v>287</v>
      </c>
      <c r="J20" s="100" t="s">
        <v>293</v>
      </c>
      <c r="K20" s="94" t="s">
        <v>333</v>
      </c>
      <c r="L20" s="87" t="s">
        <v>311</v>
      </c>
      <c r="M20" s="104"/>
      <c r="N20" s="88"/>
      <c r="T20" s="76"/>
      <c r="U20" s="76"/>
      <c r="V20" s="76"/>
      <c r="W20" s="76"/>
      <c r="X20" s="76"/>
      <c r="Y20" s="76"/>
      <c r="Z20" s="69"/>
      <c r="AA20" s="34"/>
      <c r="AB20" s="69"/>
      <c r="AC20" s="56"/>
    </row>
    <row r="21" spans="3:107" s="74" customFormat="1" x14ac:dyDescent="0.25">
      <c r="C21" s="75" t="s">
        <v>72</v>
      </c>
      <c r="D21" s="75" t="s">
        <v>181</v>
      </c>
      <c r="E21" s="77"/>
      <c r="F21" s="77" t="s">
        <v>5</v>
      </c>
      <c r="H21" s="78" t="s">
        <v>2</v>
      </c>
      <c r="I21" s="78" t="s">
        <v>288</v>
      </c>
      <c r="J21" s="101" t="s">
        <v>2</v>
      </c>
      <c r="K21" s="94" t="s">
        <v>334</v>
      </c>
      <c r="L21" s="87" t="s">
        <v>316</v>
      </c>
      <c r="M21" s="105" t="s">
        <v>313</v>
      </c>
      <c r="N21" s="87" t="s">
        <v>314</v>
      </c>
      <c r="T21" s="76"/>
      <c r="U21" s="76"/>
      <c r="V21" s="76"/>
      <c r="W21" s="76"/>
      <c r="X21" s="76"/>
      <c r="Y21" s="76"/>
      <c r="Z21" s="69"/>
      <c r="AA21" s="34"/>
      <c r="AB21" s="69"/>
      <c r="AC21" s="56"/>
    </row>
    <row r="22" spans="3:107" x14ac:dyDescent="0.25">
      <c r="C22" s="55"/>
      <c r="D22" s="56" t="e">
        <f>VLOOKUP(C22,'entity list for forms 5.25.21'!$A$2:$B$129,2,FALSE)</f>
        <v>#N/A</v>
      </c>
      <c r="J22" s="99">
        <f>SUM(H22:I22)</f>
        <v>0</v>
      </c>
      <c r="K22" s="95"/>
      <c r="M22" s="106">
        <f>J22-L22</f>
        <v>0</v>
      </c>
      <c r="Z22" s="69"/>
      <c r="AA22" s="34"/>
      <c r="AB22" s="69"/>
      <c r="AC22" s="56"/>
      <c r="CZ22" s="30"/>
      <c r="DA22" s="30"/>
      <c r="DB22" s="30"/>
      <c r="DC22" s="30"/>
    </row>
    <row r="23" spans="3:107" x14ac:dyDescent="0.25">
      <c r="C23" s="55"/>
      <c r="D23" s="56" t="e">
        <f>VLOOKUP(C23,'entity list for forms 5.25.21'!$A$2:$B$129,2,FALSE)</f>
        <v>#N/A</v>
      </c>
      <c r="J23" s="99">
        <f t="shared" ref="J23:J86" si="0">SUM(H23:I23)</f>
        <v>0</v>
      </c>
      <c r="K23" s="95"/>
      <c r="M23" s="106">
        <f t="shared" ref="M23:M86" si="1">J23-L23</f>
        <v>0</v>
      </c>
      <c r="Z23" s="69"/>
      <c r="AA23" s="34"/>
      <c r="AB23" s="69"/>
      <c r="AC23" s="56"/>
    </row>
    <row r="24" spans="3:107" x14ac:dyDescent="0.25">
      <c r="C24" s="55"/>
      <c r="D24" s="56" t="e">
        <f>VLOOKUP(C24,'entity list for forms 5.25.21'!$A$2:$B$129,2,FALSE)</f>
        <v>#N/A</v>
      </c>
      <c r="J24" s="99">
        <f t="shared" si="0"/>
        <v>0</v>
      </c>
      <c r="K24" s="95"/>
      <c r="M24" s="106">
        <f t="shared" si="1"/>
        <v>0</v>
      </c>
      <c r="Z24" s="69"/>
      <c r="AA24" s="34"/>
      <c r="AB24" s="69"/>
      <c r="AC24" s="56"/>
    </row>
    <row r="25" spans="3:107" x14ac:dyDescent="0.25">
      <c r="C25" s="55"/>
      <c r="D25" s="56" t="e">
        <f>VLOOKUP(C25,'entity list for forms 5.25.21'!$A$2:$B$129,2,FALSE)</f>
        <v>#N/A</v>
      </c>
      <c r="J25" s="99">
        <f t="shared" si="0"/>
        <v>0</v>
      </c>
      <c r="K25" s="95"/>
      <c r="M25" s="106">
        <f t="shared" si="1"/>
        <v>0</v>
      </c>
      <c r="Z25" s="69"/>
      <c r="AA25" s="34"/>
      <c r="AB25" s="69"/>
      <c r="AC25" s="56"/>
    </row>
    <row r="26" spans="3:107" x14ac:dyDescent="0.25">
      <c r="C26" s="55"/>
      <c r="D26" s="56" t="e">
        <f>VLOOKUP(C26,'entity list for forms 5.25.21'!$A$2:$B$129,2,FALSE)</f>
        <v>#N/A</v>
      </c>
      <c r="J26" s="99">
        <f t="shared" si="0"/>
        <v>0</v>
      </c>
      <c r="K26" s="95"/>
      <c r="M26" s="106">
        <f t="shared" si="1"/>
        <v>0</v>
      </c>
      <c r="Z26" s="69"/>
      <c r="AA26" s="34"/>
      <c r="AB26" s="69"/>
      <c r="AC26" s="56"/>
    </row>
    <row r="27" spans="3:107" x14ac:dyDescent="0.25">
      <c r="C27" s="55"/>
      <c r="D27" s="56" t="e">
        <f>VLOOKUP(C27,'entity list for forms 5.25.21'!$A$2:$B$129,2,FALSE)</f>
        <v>#N/A</v>
      </c>
      <c r="J27" s="99">
        <f t="shared" si="0"/>
        <v>0</v>
      </c>
      <c r="K27" s="95"/>
      <c r="M27" s="106">
        <f t="shared" si="1"/>
        <v>0</v>
      </c>
      <c r="Z27" s="69"/>
      <c r="AA27" s="34"/>
      <c r="AB27" s="69"/>
      <c r="AC27" s="56"/>
    </row>
    <row r="28" spans="3:107" x14ac:dyDescent="0.25">
      <c r="C28" s="55"/>
      <c r="D28" s="56" t="e">
        <f>VLOOKUP(C28,'entity list for forms 5.25.21'!$A$2:$B$129,2,FALSE)</f>
        <v>#N/A</v>
      </c>
      <c r="J28" s="99">
        <f t="shared" si="0"/>
        <v>0</v>
      </c>
      <c r="K28" s="95"/>
      <c r="M28" s="106">
        <f t="shared" si="1"/>
        <v>0</v>
      </c>
      <c r="Z28" s="69"/>
      <c r="AA28" s="34"/>
      <c r="AB28" s="69"/>
      <c r="AC28" s="56"/>
    </row>
    <row r="29" spans="3:107" x14ac:dyDescent="0.25">
      <c r="C29" s="55"/>
      <c r="D29" s="56" t="e">
        <f>VLOOKUP(C29,'entity list for forms 5.25.21'!$A$2:$B$129,2,FALSE)</f>
        <v>#N/A</v>
      </c>
      <c r="J29" s="99">
        <f t="shared" si="0"/>
        <v>0</v>
      </c>
      <c r="K29" s="95"/>
      <c r="M29" s="106">
        <f t="shared" si="1"/>
        <v>0</v>
      </c>
      <c r="Z29" s="69"/>
      <c r="AA29" s="34"/>
      <c r="AB29" s="69"/>
      <c r="AC29" s="56"/>
    </row>
    <row r="30" spans="3:107" x14ac:dyDescent="0.25">
      <c r="C30" s="55"/>
      <c r="D30" s="56" t="e">
        <f>VLOOKUP(C30,'entity list for forms 5.25.21'!$A$2:$B$129,2,FALSE)</f>
        <v>#N/A</v>
      </c>
      <c r="J30" s="99">
        <f t="shared" si="0"/>
        <v>0</v>
      </c>
      <c r="K30" s="95"/>
      <c r="M30" s="106">
        <f t="shared" si="1"/>
        <v>0</v>
      </c>
      <c r="Z30" s="69"/>
      <c r="AA30" s="34"/>
      <c r="AB30" s="69"/>
      <c r="AC30" s="56"/>
    </row>
    <row r="31" spans="3:107" x14ac:dyDescent="0.25">
      <c r="C31" s="55"/>
      <c r="D31" s="56" t="e">
        <f>VLOOKUP(C31,'entity list for forms 5.25.21'!$A$2:$B$129,2,FALSE)</f>
        <v>#N/A</v>
      </c>
      <c r="J31" s="99">
        <f t="shared" si="0"/>
        <v>0</v>
      </c>
      <c r="K31" s="95"/>
      <c r="M31" s="106">
        <f t="shared" si="1"/>
        <v>0</v>
      </c>
      <c r="Z31" s="69"/>
      <c r="AA31" s="34"/>
      <c r="AB31" s="69"/>
      <c r="AC31" s="56"/>
    </row>
    <row r="32" spans="3:107" x14ac:dyDescent="0.25">
      <c r="C32" s="55"/>
      <c r="D32" s="56" t="e">
        <f>VLOOKUP(C32,'entity list for forms 5.25.21'!$A$2:$B$129,2,FALSE)</f>
        <v>#N/A</v>
      </c>
      <c r="J32" s="99">
        <f t="shared" si="0"/>
        <v>0</v>
      </c>
      <c r="K32" s="95"/>
      <c r="M32" s="106">
        <f t="shared" si="1"/>
        <v>0</v>
      </c>
      <c r="Z32" s="69"/>
      <c r="AA32" s="34"/>
      <c r="AB32" s="69"/>
      <c r="AC32" s="56"/>
    </row>
    <row r="33" spans="3:29" x14ac:dyDescent="0.25">
      <c r="C33" s="55"/>
      <c r="D33" s="56" t="e">
        <f>VLOOKUP(C33,'entity list for forms 5.25.21'!$A$2:$B$129,2,FALSE)</f>
        <v>#N/A</v>
      </c>
      <c r="J33" s="99">
        <f t="shared" si="0"/>
        <v>0</v>
      </c>
      <c r="K33" s="95"/>
      <c r="M33" s="106">
        <f t="shared" si="1"/>
        <v>0</v>
      </c>
      <c r="Z33" s="69"/>
      <c r="AA33" s="34"/>
      <c r="AB33" s="69"/>
      <c r="AC33" s="56"/>
    </row>
    <row r="34" spans="3:29" x14ac:dyDescent="0.25">
      <c r="C34" s="55"/>
      <c r="D34" s="56" t="e">
        <f>VLOOKUP(C34,'entity list for forms 5.25.21'!$A$2:$B$129,2,FALSE)</f>
        <v>#N/A</v>
      </c>
      <c r="J34" s="99">
        <f t="shared" si="0"/>
        <v>0</v>
      </c>
      <c r="K34" s="95"/>
      <c r="M34" s="106">
        <f t="shared" si="1"/>
        <v>0</v>
      </c>
      <c r="Z34" s="69"/>
      <c r="AA34" s="34"/>
      <c r="AB34" s="69"/>
      <c r="AC34" s="56"/>
    </row>
    <row r="35" spans="3:29" x14ac:dyDescent="0.25">
      <c r="C35" s="55"/>
      <c r="D35" s="56" t="e">
        <f>VLOOKUP(C35,'entity list for forms 5.25.21'!$A$2:$B$129,2,FALSE)</f>
        <v>#N/A</v>
      </c>
      <c r="J35" s="99">
        <f t="shared" si="0"/>
        <v>0</v>
      </c>
      <c r="K35" s="95"/>
      <c r="M35" s="106">
        <f t="shared" si="1"/>
        <v>0</v>
      </c>
      <c r="Z35" s="69"/>
      <c r="AA35" s="34"/>
      <c r="AB35" s="69"/>
      <c r="AC35" s="56"/>
    </row>
    <row r="36" spans="3:29" x14ac:dyDescent="0.25">
      <c r="C36" s="55"/>
      <c r="D36" s="56" t="e">
        <f>VLOOKUP(C36,'entity list for forms 5.25.21'!$A$2:$B$129,2,FALSE)</f>
        <v>#N/A</v>
      </c>
      <c r="J36" s="99">
        <f t="shared" si="0"/>
        <v>0</v>
      </c>
      <c r="K36" s="95"/>
      <c r="M36" s="106">
        <f t="shared" si="1"/>
        <v>0</v>
      </c>
      <c r="Z36" s="69"/>
      <c r="AA36" s="34"/>
      <c r="AB36" s="69"/>
      <c r="AC36" s="56"/>
    </row>
    <row r="37" spans="3:29" x14ac:dyDescent="0.25">
      <c r="C37" s="55"/>
      <c r="D37" s="56" t="e">
        <f>VLOOKUP(C37,'entity list for forms 5.25.21'!$A$2:$B$129,2,FALSE)</f>
        <v>#N/A</v>
      </c>
      <c r="J37" s="99">
        <f t="shared" si="0"/>
        <v>0</v>
      </c>
      <c r="K37" s="95"/>
      <c r="M37" s="106">
        <f t="shared" si="1"/>
        <v>0</v>
      </c>
      <c r="Z37" s="69"/>
      <c r="AA37" s="34"/>
      <c r="AB37" s="69"/>
      <c r="AC37" s="56"/>
    </row>
    <row r="38" spans="3:29" x14ac:dyDescent="0.25">
      <c r="C38" s="55"/>
      <c r="D38" s="56" t="e">
        <f>VLOOKUP(C38,'entity list for forms 5.25.21'!$A$2:$B$129,2,FALSE)</f>
        <v>#N/A</v>
      </c>
      <c r="J38" s="99">
        <f t="shared" si="0"/>
        <v>0</v>
      </c>
      <c r="K38" s="95"/>
      <c r="M38" s="106">
        <f t="shared" si="1"/>
        <v>0</v>
      </c>
      <c r="Z38" s="69"/>
      <c r="AA38" s="34"/>
      <c r="AB38" s="69"/>
      <c r="AC38" s="56"/>
    </row>
    <row r="39" spans="3:29" x14ac:dyDescent="0.25">
      <c r="C39" s="55"/>
      <c r="D39" s="56" t="e">
        <f>VLOOKUP(C39,'entity list for forms 5.25.21'!$A$2:$B$129,2,FALSE)</f>
        <v>#N/A</v>
      </c>
      <c r="J39" s="99">
        <f t="shared" si="0"/>
        <v>0</v>
      </c>
      <c r="K39" s="95"/>
      <c r="M39" s="106">
        <f t="shared" si="1"/>
        <v>0</v>
      </c>
      <c r="Z39" s="69"/>
      <c r="AA39" s="34"/>
      <c r="AB39" s="69"/>
      <c r="AC39" s="56"/>
    </row>
    <row r="40" spans="3:29" x14ac:dyDescent="0.25">
      <c r="C40" s="55"/>
      <c r="D40" s="56" t="e">
        <f>VLOOKUP(C40,'entity list for forms 5.25.21'!$A$2:$B$129,2,FALSE)</f>
        <v>#N/A</v>
      </c>
      <c r="J40" s="99">
        <f t="shared" si="0"/>
        <v>0</v>
      </c>
      <c r="K40" s="95"/>
      <c r="M40" s="106">
        <f t="shared" si="1"/>
        <v>0</v>
      </c>
      <c r="Z40" s="69"/>
      <c r="AA40" s="34"/>
      <c r="AB40" s="69"/>
      <c r="AC40" s="56"/>
    </row>
    <row r="41" spans="3:29" x14ac:dyDescent="0.25">
      <c r="C41" s="55"/>
      <c r="D41" s="56" t="e">
        <f>VLOOKUP(C41,'entity list for forms 5.25.21'!$A$2:$B$129,2,FALSE)</f>
        <v>#N/A</v>
      </c>
      <c r="J41" s="99">
        <f t="shared" si="0"/>
        <v>0</v>
      </c>
      <c r="K41" s="95"/>
      <c r="M41" s="106">
        <f t="shared" si="1"/>
        <v>0</v>
      </c>
      <c r="Z41" s="69"/>
      <c r="AA41" s="34"/>
      <c r="AB41" s="69"/>
      <c r="AC41" s="56"/>
    </row>
    <row r="42" spans="3:29" x14ac:dyDescent="0.25">
      <c r="C42" s="55"/>
      <c r="D42" s="56" t="e">
        <f>VLOOKUP(C42,'entity list for forms 5.25.21'!$A$2:$B$129,2,FALSE)</f>
        <v>#N/A</v>
      </c>
      <c r="J42" s="99">
        <f t="shared" si="0"/>
        <v>0</v>
      </c>
      <c r="K42" s="95"/>
      <c r="M42" s="106">
        <f t="shared" si="1"/>
        <v>0</v>
      </c>
      <c r="Z42" s="69"/>
      <c r="AA42" s="34"/>
      <c r="AB42" s="69"/>
      <c r="AC42" s="56"/>
    </row>
    <row r="43" spans="3:29" hidden="1" outlineLevel="1" x14ac:dyDescent="0.25">
      <c r="C43" s="55">
        <v>40900</v>
      </c>
      <c r="D43" s="56" t="e">
        <f>VLOOKUP(C43,#REF!,2,FALSE)</f>
        <v>#REF!</v>
      </c>
      <c r="J43" s="99">
        <f t="shared" si="0"/>
        <v>0</v>
      </c>
      <c r="K43" s="95"/>
      <c r="M43" s="106">
        <f t="shared" si="1"/>
        <v>0</v>
      </c>
      <c r="Z43" s="69"/>
      <c r="AA43" s="34"/>
      <c r="AB43" s="69"/>
      <c r="AC43" s="56"/>
    </row>
    <row r="44" spans="3:29" hidden="1" outlineLevel="1" x14ac:dyDescent="0.25">
      <c r="C44" s="55">
        <v>40900</v>
      </c>
      <c r="D44" s="56" t="e">
        <f>VLOOKUP(C44,#REF!,2,FALSE)</f>
        <v>#REF!</v>
      </c>
      <c r="J44" s="99">
        <f t="shared" si="0"/>
        <v>0</v>
      </c>
      <c r="K44" s="95"/>
      <c r="M44" s="106">
        <f t="shared" si="1"/>
        <v>0</v>
      </c>
      <c r="Z44" s="69"/>
      <c r="AA44" s="34"/>
      <c r="AB44" s="69"/>
      <c r="AC44" s="56"/>
    </row>
    <row r="45" spans="3:29" hidden="1" outlineLevel="1" x14ac:dyDescent="0.25">
      <c r="C45" s="55">
        <v>40900</v>
      </c>
      <c r="D45" s="56" t="e">
        <f>VLOOKUP(C45,#REF!,2,FALSE)</f>
        <v>#REF!</v>
      </c>
      <c r="J45" s="99">
        <f t="shared" si="0"/>
        <v>0</v>
      </c>
      <c r="K45" s="95"/>
      <c r="M45" s="106">
        <f t="shared" si="1"/>
        <v>0</v>
      </c>
      <c r="Z45" s="69"/>
      <c r="AA45" s="34"/>
      <c r="AB45" s="69"/>
      <c r="AC45" s="56"/>
    </row>
    <row r="46" spans="3:29" hidden="1" outlineLevel="1" x14ac:dyDescent="0.25">
      <c r="C46" s="55">
        <v>40900</v>
      </c>
      <c r="D46" s="56" t="e">
        <f>VLOOKUP(C46,#REF!,2,FALSE)</f>
        <v>#REF!</v>
      </c>
      <c r="J46" s="99">
        <f t="shared" si="0"/>
        <v>0</v>
      </c>
      <c r="K46" s="95"/>
      <c r="M46" s="106">
        <f t="shared" si="1"/>
        <v>0</v>
      </c>
      <c r="Z46" s="69"/>
      <c r="AA46" s="34"/>
      <c r="AB46" s="69"/>
      <c r="AC46" s="56"/>
    </row>
    <row r="47" spans="3:29" hidden="1" outlineLevel="1" x14ac:dyDescent="0.25">
      <c r="C47" s="55">
        <v>40900</v>
      </c>
      <c r="D47" s="56" t="e">
        <f>VLOOKUP(C47,#REF!,2,FALSE)</f>
        <v>#REF!</v>
      </c>
      <c r="J47" s="99">
        <f t="shared" si="0"/>
        <v>0</v>
      </c>
      <c r="K47" s="95"/>
      <c r="M47" s="106">
        <f t="shared" si="1"/>
        <v>0</v>
      </c>
      <c r="Z47" s="69"/>
      <c r="AA47" s="34"/>
      <c r="AB47" s="69"/>
      <c r="AC47" s="56"/>
    </row>
    <row r="48" spans="3:29" hidden="1" outlineLevel="1" x14ac:dyDescent="0.25">
      <c r="C48" s="55">
        <v>40900</v>
      </c>
      <c r="D48" s="56" t="e">
        <f>VLOOKUP(C48,#REF!,2,FALSE)</f>
        <v>#REF!</v>
      </c>
      <c r="J48" s="99">
        <f t="shared" si="0"/>
        <v>0</v>
      </c>
      <c r="K48" s="95"/>
      <c r="M48" s="106">
        <f t="shared" si="1"/>
        <v>0</v>
      </c>
      <c r="Z48" s="69"/>
      <c r="AA48" s="34"/>
      <c r="AB48" s="69"/>
      <c r="AC48" s="56"/>
    </row>
    <row r="49" spans="3:29" hidden="1" outlineLevel="1" x14ac:dyDescent="0.25">
      <c r="C49" s="55">
        <v>40900</v>
      </c>
      <c r="D49" s="56" t="e">
        <f>VLOOKUP(C49,#REF!,2,FALSE)</f>
        <v>#REF!</v>
      </c>
      <c r="J49" s="99">
        <f t="shared" si="0"/>
        <v>0</v>
      </c>
      <c r="K49" s="95"/>
      <c r="M49" s="106">
        <f t="shared" si="1"/>
        <v>0</v>
      </c>
      <c r="Z49" s="69"/>
      <c r="AA49" s="34"/>
      <c r="AB49" s="69"/>
      <c r="AC49" s="56"/>
    </row>
    <row r="50" spans="3:29" hidden="1" outlineLevel="1" x14ac:dyDescent="0.25">
      <c r="C50" s="55">
        <v>40900</v>
      </c>
      <c r="D50" s="56" t="e">
        <f>VLOOKUP(C50,#REF!,2,FALSE)</f>
        <v>#REF!</v>
      </c>
      <c r="J50" s="99">
        <f t="shared" si="0"/>
        <v>0</v>
      </c>
      <c r="K50" s="95"/>
      <c r="M50" s="106">
        <f t="shared" si="1"/>
        <v>0</v>
      </c>
      <c r="Z50" s="69"/>
      <c r="AA50" s="34"/>
      <c r="AB50" s="69"/>
      <c r="AC50" s="56"/>
    </row>
    <row r="51" spans="3:29" hidden="1" outlineLevel="1" x14ac:dyDescent="0.25">
      <c r="C51" s="55">
        <v>40900</v>
      </c>
      <c r="D51" s="56" t="e">
        <f>VLOOKUP(C51,#REF!,2,FALSE)</f>
        <v>#REF!</v>
      </c>
      <c r="J51" s="99">
        <f t="shared" si="0"/>
        <v>0</v>
      </c>
      <c r="K51" s="95"/>
      <c r="M51" s="106">
        <f t="shared" si="1"/>
        <v>0</v>
      </c>
      <c r="Z51" s="69"/>
      <c r="AA51" s="34"/>
      <c r="AB51" s="69"/>
      <c r="AC51" s="56"/>
    </row>
    <row r="52" spans="3:29" hidden="1" outlineLevel="1" x14ac:dyDescent="0.25">
      <c r="C52" s="55">
        <v>40900</v>
      </c>
      <c r="D52" s="56" t="e">
        <f>VLOOKUP(C52,#REF!,2,FALSE)</f>
        <v>#REF!</v>
      </c>
      <c r="J52" s="99">
        <f t="shared" si="0"/>
        <v>0</v>
      </c>
      <c r="K52" s="95"/>
      <c r="M52" s="106">
        <f t="shared" si="1"/>
        <v>0</v>
      </c>
      <c r="Z52" s="69"/>
      <c r="AA52" s="34"/>
      <c r="AB52" s="69"/>
      <c r="AC52" s="56"/>
    </row>
    <row r="53" spans="3:29" hidden="1" outlineLevel="1" x14ac:dyDescent="0.25">
      <c r="C53" s="55">
        <v>40900</v>
      </c>
      <c r="D53" s="56" t="e">
        <f>VLOOKUP(C53,#REF!,2,FALSE)</f>
        <v>#REF!</v>
      </c>
      <c r="J53" s="99">
        <f t="shared" si="0"/>
        <v>0</v>
      </c>
      <c r="K53" s="95"/>
      <c r="M53" s="106">
        <f t="shared" si="1"/>
        <v>0</v>
      </c>
      <c r="Z53" s="69"/>
      <c r="AA53" s="34"/>
      <c r="AB53" s="69"/>
      <c r="AC53" s="56"/>
    </row>
    <row r="54" spans="3:29" hidden="1" outlineLevel="1" x14ac:dyDescent="0.25">
      <c r="C54" s="55">
        <v>40900</v>
      </c>
      <c r="D54" s="56" t="e">
        <f>VLOOKUP(C54,#REF!,2,FALSE)</f>
        <v>#REF!</v>
      </c>
      <c r="J54" s="99">
        <f t="shared" si="0"/>
        <v>0</v>
      </c>
      <c r="K54" s="95"/>
      <c r="M54" s="106">
        <f t="shared" si="1"/>
        <v>0</v>
      </c>
      <c r="Z54" s="69"/>
      <c r="AA54" s="34"/>
      <c r="AB54" s="69"/>
      <c r="AC54" s="56"/>
    </row>
    <row r="55" spans="3:29" hidden="1" outlineLevel="1" x14ac:dyDescent="0.25">
      <c r="C55" s="55">
        <v>40900</v>
      </c>
      <c r="D55" s="56" t="e">
        <f>VLOOKUP(C55,#REF!,2,FALSE)</f>
        <v>#REF!</v>
      </c>
      <c r="J55" s="99">
        <f t="shared" si="0"/>
        <v>0</v>
      </c>
      <c r="K55" s="95"/>
      <c r="M55" s="106">
        <f t="shared" si="1"/>
        <v>0</v>
      </c>
      <c r="Z55" s="69"/>
      <c r="AA55" s="34"/>
      <c r="AB55" s="69"/>
      <c r="AC55" s="56"/>
    </row>
    <row r="56" spans="3:29" hidden="1" outlineLevel="1" x14ac:dyDescent="0.25">
      <c r="C56" s="55">
        <v>40900</v>
      </c>
      <c r="D56" s="56" t="e">
        <f>VLOOKUP(C56,#REF!,2,FALSE)</f>
        <v>#REF!</v>
      </c>
      <c r="J56" s="99">
        <f t="shared" si="0"/>
        <v>0</v>
      </c>
      <c r="K56" s="95"/>
      <c r="M56" s="106">
        <f t="shared" si="1"/>
        <v>0</v>
      </c>
      <c r="Z56" s="69"/>
      <c r="AA56" s="34"/>
      <c r="AB56" s="69"/>
      <c r="AC56" s="56"/>
    </row>
    <row r="57" spans="3:29" hidden="1" outlineLevel="1" x14ac:dyDescent="0.25">
      <c r="C57" s="55">
        <v>40900</v>
      </c>
      <c r="D57" s="56" t="e">
        <f>VLOOKUP(C57,#REF!,2,FALSE)</f>
        <v>#REF!</v>
      </c>
      <c r="J57" s="99">
        <f t="shared" si="0"/>
        <v>0</v>
      </c>
      <c r="K57" s="95"/>
      <c r="M57" s="106">
        <f t="shared" si="1"/>
        <v>0</v>
      </c>
      <c r="Z57" s="69"/>
      <c r="AA57" s="34"/>
      <c r="AB57" s="69"/>
      <c r="AC57" s="56"/>
    </row>
    <row r="58" spans="3:29" hidden="1" outlineLevel="1" x14ac:dyDescent="0.25">
      <c r="C58" s="55">
        <v>40900</v>
      </c>
      <c r="D58" s="56" t="e">
        <f>VLOOKUP(C58,#REF!,2,FALSE)</f>
        <v>#REF!</v>
      </c>
      <c r="J58" s="99">
        <f t="shared" si="0"/>
        <v>0</v>
      </c>
      <c r="K58" s="95"/>
      <c r="M58" s="106">
        <f t="shared" si="1"/>
        <v>0</v>
      </c>
      <c r="Z58" s="69"/>
      <c r="AA58" s="34"/>
      <c r="AB58" s="69"/>
      <c r="AC58" s="56"/>
    </row>
    <row r="59" spans="3:29" hidden="1" outlineLevel="1" x14ac:dyDescent="0.25">
      <c r="C59" s="55">
        <v>40900</v>
      </c>
      <c r="D59" s="56" t="e">
        <f>VLOOKUP(C59,#REF!,2,FALSE)</f>
        <v>#REF!</v>
      </c>
      <c r="J59" s="99">
        <f t="shared" si="0"/>
        <v>0</v>
      </c>
      <c r="K59" s="95"/>
      <c r="M59" s="106">
        <f t="shared" si="1"/>
        <v>0</v>
      </c>
      <c r="Z59" s="69"/>
      <c r="AA59" s="34"/>
      <c r="AB59" s="69"/>
      <c r="AC59" s="56"/>
    </row>
    <row r="60" spans="3:29" hidden="1" outlineLevel="1" x14ac:dyDescent="0.25">
      <c r="C60" s="55">
        <v>40900</v>
      </c>
      <c r="D60" s="56" t="e">
        <f>VLOOKUP(C60,#REF!,2,FALSE)</f>
        <v>#REF!</v>
      </c>
      <c r="J60" s="99">
        <f t="shared" si="0"/>
        <v>0</v>
      </c>
      <c r="K60" s="95"/>
      <c r="M60" s="106">
        <f t="shared" si="1"/>
        <v>0</v>
      </c>
      <c r="Z60" s="69"/>
      <c r="AA60" s="34"/>
      <c r="AB60" s="69"/>
      <c r="AC60" s="56"/>
    </row>
    <row r="61" spans="3:29" hidden="1" outlineLevel="1" x14ac:dyDescent="0.25">
      <c r="C61" s="55">
        <v>40900</v>
      </c>
      <c r="D61" s="56" t="e">
        <f>VLOOKUP(C61,#REF!,2,FALSE)</f>
        <v>#REF!</v>
      </c>
      <c r="J61" s="99">
        <f t="shared" si="0"/>
        <v>0</v>
      </c>
      <c r="K61" s="95"/>
      <c r="M61" s="106">
        <f t="shared" si="1"/>
        <v>0</v>
      </c>
      <c r="Z61" s="69"/>
      <c r="AA61" s="34"/>
      <c r="AB61" s="69"/>
      <c r="AC61" s="56"/>
    </row>
    <row r="62" spans="3:29" hidden="1" outlineLevel="1" x14ac:dyDescent="0.25">
      <c r="C62" s="55">
        <v>40900</v>
      </c>
      <c r="D62" s="56" t="e">
        <f>VLOOKUP(C62,#REF!,2,FALSE)</f>
        <v>#REF!</v>
      </c>
      <c r="J62" s="99">
        <f t="shared" si="0"/>
        <v>0</v>
      </c>
      <c r="K62" s="95"/>
      <c r="M62" s="106">
        <f t="shared" si="1"/>
        <v>0</v>
      </c>
      <c r="Z62" s="69"/>
      <c r="AA62" s="34"/>
      <c r="AB62" s="69"/>
      <c r="AC62" s="56"/>
    </row>
    <row r="63" spans="3:29" hidden="1" outlineLevel="1" x14ac:dyDescent="0.25">
      <c r="C63" s="55">
        <v>40900</v>
      </c>
      <c r="D63" s="56" t="e">
        <f>VLOOKUP(C63,#REF!,2,FALSE)</f>
        <v>#REF!</v>
      </c>
      <c r="J63" s="99">
        <f t="shared" si="0"/>
        <v>0</v>
      </c>
      <c r="K63" s="95"/>
      <c r="M63" s="106">
        <f t="shared" si="1"/>
        <v>0</v>
      </c>
      <c r="Z63" s="69"/>
      <c r="AA63" s="34"/>
      <c r="AB63" s="69"/>
      <c r="AC63" s="56"/>
    </row>
    <row r="64" spans="3:29" hidden="1" outlineLevel="1" x14ac:dyDescent="0.25">
      <c r="C64" s="55">
        <v>40900</v>
      </c>
      <c r="D64" s="56" t="e">
        <f>VLOOKUP(C64,#REF!,2,FALSE)</f>
        <v>#REF!</v>
      </c>
      <c r="J64" s="99">
        <f t="shared" si="0"/>
        <v>0</v>
      </c>
      <c r="K64" s="95"/>
      <c r="M64" s="106">
        <f t="shared" si="1"/>
        <v>0</v>
      </c>
      <c r="Z64" s="69"/>
      <c r="AA64" s="34"/>
      <c r="AB64" s="69"/>
      <c r="AC64" s="56"/>
    </row>
    <row r="65" spans="3:29" hidden="1" outlineLevel="1" x14ac:dyDescent="0.25">
      <c r="C65" s="55">
        <v>40900</v>
      </c>
      <c r="D65" s="56" t="e">
        <f>VLOOKUP(C65,#REF!,2,FALSE)</f>
        <v>#REF!</v>
      </c>
      <c r="J65" s="99">
        <f t="shared" si="0"/>
        <v>0</v>
      </c>
      <c r="K65" s="95"/>
      <c r="M65" s="106">
        <f t="shared" si="1"/>
        <v>0</v>
      </c>
      <c r="Z65" s="69"/>
      <c r="AA65" s="34"/>
      <c r="AB65" s="69"/>
      <c r="AC65" s="56"/>
    </row>
    <row r="66" spans="3:29" hidden="1" outlineLevel="1" x14ac:dyDescent="0.25">
      <c r="C66" s="55">
        <v>40900</v>
      </c>
      <c r="D66" s="56" t="e">
        <f>VLOOKUP(C66,#REF!,2,FALSE)</f>
        <v>#REF!</v>
      </c>
      <c r="J66" s="99">
        <f t="shared" si="0"/>
        <v>0</v>
      </c>
      <c r="K66" s="95"/>
      <c r="M66" s="106">
        <f t="shared" si="1"/>
        <v>0</v>
      </c>
      <c r="Z66" s="69"/>
      <c r="AA66" s="34"/>
      <c r="AB66" s="69"/>
      <c r="AC66" s="56"/>
    </row>
    <row r="67" spans="3:29" hidden="1" outlineLevel="1" x14ac:dyDescent="0.25">
      <c r="C67" s="55">
        <v>40900</v>
      </c>
      <c r="D67" s="56" t="e">
        <f>VLOOKUP(C67,#REF!,2,FALSE)</f>
        <v>#REF!</v>
      </c>
      <c r="J67" s="99">
        <f t="shared" si="0"/>
        <v>0</v>
      </c>
      <c r="K67" s="95"/>
      <c r="M67" s="106">
        <f t="shared" si="1"/>
        <v>0</v>
      </c>
      <c r="Z67" s="69"/>
      <c r="AA67" s="34"/>
      <c r="AB67" s="69"/>
      <c r="AC67" s="56"/>
    </row>
    <row r="68" spans="3:29" hidden="1" outlineLevel="1" x14ac:dyDescent="0.25">
      <c r="C68" s="55">
        <v>40900</v>
      </c>
      <c r="D68" s="56" t="e">
        <f>VLOOKUP(C68,#REF!,2,FALSE)</f>
        <v>#REF!</v>
      </c>
      <c r="J68" s="99">
        <f t="shared" si="0"/>
        <v>0</v>
      </c>
      <c r="K68" s="95"/>
      <c r="M68" s="106">
        <f t="shared" si="1"/>
        <v>0</v>
      </c>
      <c r="Z68" s="69"/>
      <c r="AA68" s="34"/>
      <c r="AB68" s="69"/>
      <c r="AC68" s="56"/>
    </row>
    <row r="69" spans="3:29" hidden="1" outlineLevel="1" x14ac:dyDescent="0.25">
      <c r="C69" s="55">
        <v>40900</v>
      </c>
      <c r="D69" s="56" t="e">
        <f>VLOOKUP(C69,#REF!,2,FALSE)</f>
        <v>#REF!</v>
      </c>
      <c r="J69" s="99">
        <f t="shared" si="0"/>
        <v>0</v>
      </c>
      <c r="K69" s="95"/>
      <c r="M69" s="106">
        <f t="shared" si="1"/>
        <v>0</v>
      </c>
      <c r="Z69" s="69"/>
      <c r="AA69" s="34"/>
      <c r="AB69" s="69"/>
      <c r="AC69" s="56"/>
    </row>
    <row r="70" spans="3:29" hidden="1" outlineLevel="1" x14ac:dyDescent="0.25">
      <c r="C70" s="55">
        <v>40900</v>
      </c>
      <c r="D70" s="56" t="e">
        <f>VLOOKUP(C70,#REF!,2,FALSE)</f>
        <v>#REF!</v>
      </c>
      <c r="J70" s="99">
        <f t="shared" si="0"/>
        <v>0</v>
      </c>
      <c r="K70" s="95"/>
      <c r="M70" s="106">
        <f t="shared" si="1"/>
        <v>0</v>
      </c>
      <c r="Z70" s="69"/>
      <c r="AA70" s="34"/>
      <c r="AB70" s="69"/>
      <c r="AC70" s="56"/>
    </row>
    <row r="71" spans="3:29" hidden="1" outlineLevel="1" x14ac:dyDescent="0.25">
      <c r="C71" s="55">
        <v>40900</v>
      </c>
      <c r="D71" s="56" t="e">
        <f>VLOOKUP(C71,#REF!,2,FALSE)</f>
        <v>#REF!</v>
      </c>
      <c r="J71" s="99">
        <f t="shared" si="0"/>
        <v>0</v>
      </c>
      <c r="K71" s="95"/>
      <c r="M71" s="106">
        <f t="shared" si="1"/>
        <v>0</v>
      </c>
      <c r="Z71" s="69"/>
      <c r="AA71" s="34"/>
      <c r="AB71" s="69"/>
      <c r="AC71" s="56"/>
    </row>
    <row r="72" spans="3:29" hidden="1" outlineLevel="1" x14ac:dyDescent="0.25">
      <c r="C72" s="55">
        <v>40900</v>
      </c>
      <c r="D72" s="56" t="e">
        <f>VLOOKUP(C72,#REF!,2,FALSE)</f>
        <v>#REF!</v>
      </c>
      <c r="J72" s="99">
        <f t="shared" si="0"/>
        <v>0</v>
      </c>
      <c r="K72" s="95"/>
      <c r="M72" s="106">
        <f t="shared" si="1"/>
        <v>0</v>
      </c>
      <c r="Z72" s="69"/>
      <c r="AA72" s="34"/>
      <c r="AB72" s="69"/>
      <c r="AC72" s="56"/>
    </row>
    <row r="73" spans="3:29" hidden="1" outlineLevel="1" x14ac:dyDescent="0.25">
      <c r="C73" s="55">
        <v>40900</v>
      </c>
      <c r="D73" s="56" t="e">
        <f>VLOOKUP(C73,#REF!,2,FALSE)</f>
        <v>#REF!</v>
      </c>
      <c r="J73" s="99">
        <f t="shared" si="0"/>
        <v>0</v>
      </c>
      <c r="K73" s="95"/>
      <c r="M73" s="106">
        <f t="shared" si="1"/>
        <v>0</v>
      </c>
      <c r="Z73" s="69"/>
      <c r="AA73" s="34"/>
      <c r="AB73" s="69"/>
      <c r="AC73" s="56"/>
    </row>
    <row r="74" spans="3:29" hidden="1" outlineLevel="1" x14ac:dyDescent="0.25">
      <c r="C74" s="55">
        <v>40900</v>
      </c>
      <c r="D74" s="56" t="e">
        <f>VLOOKUP(C74,#REF!,2,FALSE)</f>
        <v>#REF!</v>
      </c>
      <c r="J74" s="99">
        <f t="shared" si="0"/>
        <v>0</v>
      </c>
      <c r="K74" s="95"/>
      <c r="M74" s="106">
        <f t="shared" si="1"/>
        <v>0</v>
      </c>
      <c r="Z74" s="69"/>
      <c r="AA74" s="34"/>
      <c r="AB74" s="69"/>
      <c r="AC74" s="56"/>
    </row>
    <row r="75" spans="3:29" hidden="1" outlineLevel="1" x14ac:dyDescent="0.25">
      <c r="C75" s="55">
        <v>40900</v>
      </c>
      <c r="D75" s="56" t="e">
        <f>VLOOKUP(C75,#REF!,2,FALSE)</f>
        <v>#REF!</v>
      </c>
      <c r="J75" s="99">
        <f t="shared" si="0"/>
        <v>0</v>
      </c>
      <c r="K75" s="95"/>
      <c r="M75" s="106">
        <f t="shared" si="1"/>
        <v>0</v>
      </c>
      <c r="Z75" s="69"/>
      <c r="AA75" s="34"/>
      <c r="AB75" s="69"/>
      <c r="AC75" s="56"/>
    </row>
    <row r="76" spans="3:29" hidden="1" outlineLevel="1" x14ac:dyDescent="0.25">
      <c r="C76" s="55">
        <v>40900</v>
      </c>
      <c r="D76" s="56" t="e">
        <f>VLOOKUP(C76,#REF!,2,FALSE)</f>
        <v>#REF!</v>
      </c>
      <c r="J76" s="99">
        <f t="shared" si="0"/>
        <v>0</v>
      </c>
      <c r="K76" s="95"/>
      <c r="M76" s="106">
        <f t="shared" si="1"/>
        <v>0</v>
      </c>
      <c r="Z76" s="69"/>
      <c r="AA76" s="34"/>
      <c r="AB76" s="69"/>
      <c r="AC76" s="56"/>
    </row>
    <row r="77" spans="3:29" hidden="1" outlineLevel="1" x14ac:dyDescent="0.25">
      <c r="C77" s="55">
        <v>40900</v>
      </c>
      <c r="D77" s="56" t="e">
        <f>VLOOKUP(C77,#REF!,2,FALSE)</f>
        <v>#REF!</v>
      </c>
      <c r="J77" s="99">
        <f t="shared" si="0"/>
        <v>0</v>
      </c>
      <c r="K77" s="95"/>
      <c r="M77" s="106">
        <f t="shared" si="1"/>
        <v>0</v>
      </c>
      <c r="Z77" s="69"/>
      <c r="AA77" s="34"/>
      <c r="AB77" s="69"/>
      <c r="AC77" s="56"/>
    </row>
    <row r="78" spans="3:29" hidden="1" outlineLevel="1" x14ac:dyDescent="0.25">
      <c r="C78" s="55">
        <v>40900</v>
      </c>
      <c r="D78" s="56" t="e">
        <f>VLOOKUP(C78,#REF!,2,FALSE)</f>
        <v>#REF!</v>
      </c>
      <c r="J78" s="99">
        <f t="shared" si="0"/>
        <v>0</v>
      </c>
      <c r="K78" s="95"/>
      <c r="M78" s="106">
        <f t="shared" si="1"/>
        <v>0</v>
      </c>
      <c r="Z78" s="69"/>
      <c r="AA78" s="34"/>
      <c r="AB78" s="69"/>
      <c r="AC78" s="56"/>
    </row>
    <row r="79" spans="3:29" hidden="1" outlineLevel="1" x14ac:dyDescent="0.25">
      <c r="C79" s="55">
        <v>40900</v>
      </c>
      <c r="D79" s="56" t="e">
        <f>VLOOKUP(C79,#REF!,2,FALSE)</f>
        <v>#REF!</v>
      </c>
      <c r="J79" s="99">
        <f t="shared" si="0"/>
        <v>0</v>
      </c>
      <c r="K79" s="95"/>
      <c r="M79" s="106">
        <f t="shared" si="1"/>
        <v>0</v>
      </c>
      <c r="Z79" s="69"/>
      <c r="AA79" s="34"/>
      <c r="AB79" s="69"/>
      <c r="AC79" s="56"/>
    </row>
    <row r="80" spans="3:29" hidden="1" outlineLevel="1" x14ac:dyDescent="0.25">
      <c r="C80" s="55">
        <v>40900</v>
      </c>
      <c r="D80" s="56" t="e">
        <f>VLOOKUP(C80,#REF!,2,FALSE)</f>
        <v>#REF!</v>
      </c>
      <c r="J80" s="99">
        <f t="shared" si="0"/>
        <v>0</v>
      </c>
      <c r="K80" s="95"/>
      <c r="M80" s="106">
        <f t="shared" si="1"/>
        <v>0</v>
      </c>
      <c r="Z80" s="69"/>
      <c r="AA80" s="34"/>
      <c r="AB80" s="69"/>
      <c r="AC80" s="56"/>
    </row>
    <row r="81" spans="3:107" hidden="1" outlineLevel="1" x14ac:dyDescent="0.25">
      <c r="C81" s="55">
        <v>40900</v>
      </c>
      <c r="D81" s="56" t="e">
        <f>VLOOKUP(C81,#REF!,2,FALSE)</f>
        <v>#REF!</v>
      </c>
      <c r="J81" s="99">
        <f t="shared" si="0"/>
        <v>0</v>
      </c>
      <c r="K81" s="95"/>
      <c r="M81" s="106">
        <f t="shared" si="1"/>
        <v>0</v>
      </c>
      <c r="Z81" s="69"/>
      <c r="AA81" s="34"/>
      <c r="AB81" s="69"/>
      <c r="AC81" s="56"/>
    </row>
    <row r="82" spans="3:107" hidden="1" outlineLevel="1" x14ac:dyDescent="0.25">
      <c r="C82" s="55">
        <v>40900</v>
      </c>
      <c r="D82" s="56" t="e">
        <f>VLOOKUP(C82,#REF!,2,FALSE)</f>
        <v>#REF!</v>
      </c>
      <c r="J82" s="99">
        <f t="shared" si="0"/>
        <v>0</v>
      </c>
      <c r="K82" s="95"/>
      <c r="M82" s="106">
        <f t="shared" si="1"/>
        <v>0</v>
      </c>
      <c r="Z82" s="69"/>
      <c r="AA82" s="34"/>
      <c r="AB82" s="69"/>
      <c r="AC82" s="56"/>
    </row>
    <row r="83" spans="3:107" hidden="1" outlineLevel="1" x14ac:dyDescent="0.25">
      <c r="C83" s="55">
        <v>40900</v>
      </c>
      <c r="D83" s="56" t="e">
        <f>VLOOKUP(C83,#REF!,2,FALSE)</f>
        <v>#REF!</v>
      </c>
      <c r="J83" s="99">
        <f t="shared" si="0"/>
        <v>0</v>
      </c>
      <c r="K83" s="95"/>
      <c r="M83" s="106">
        <f t="shared" si="1"/>
        <v>0</v>
      </c>
      <c r="Z83" s="69"/>
      <c r="AA83" s="34"/>
      <c r="AB83" s="69"/>
      <c r="AC83" s="56"/>
    </row>
    <row r="84" spans="3:107" hidden="1" outlineLevel="1" x14ac:dyDescent="0.25">
      <c r="C84" s="55">
        <v>40900</v>
      </c>
      <c r="D84" s="56" t="e">
        <f>VLOOKUP(C84,#REF!,2,FALSE)</f>
        <v>#REF!</v>
      </c>
      <c r="J84" s="99">
        <f t="shared" si="0"/>
        <v>0</v>
      </c>
      <c r="K84" s="95"/>
      <c r="M84" s="106">
        <f t="shared" si="1"/>
        <v>0</v>
      </c>
      <c r="Z84" s="69"/>
      <c r="AA84" s="34"/>
      <c r="AB84" s="69"/>
      <c r="AC84" s="56"/>
    </row>
    <row r="85" spans="3:107" hidden="1" outlineLevel="1" x14ac:dyDescent="0.25">
      <c r="C85" s="55">
        <v>40900</v>
      </c>
      <c r="D85" s="56" t="e">
        <f>VLOOKUP(C85,#REF!,2,FALSE)</f>
        <v>#REF!</v>
      </c>
      <c r="J85" s="99">
        <f t="shared" si="0"/>
        <v>0</v>
      </c>
      <c r="K85" s="95"/>
      <c r="M85" s="106">
        <f t="shared" si="1"/>
        <v>0</v>
      </c>
      <c r="Z85" s="69"/>
      <c r="AA85" s="34"/>
      <c r="AB85" s="69"/>
      <c r="AC85" s="56"/>
    </row>
    <row r="86" spans="3:107" hidden="1" outlineLevel="1" x14ac:dyDescent="0.25">
      <c r="C86" s="55">
        <v>40900</v>
      </c>
      <c r="D86" s="56" t="e">
        <f>VLOOKUP(C86,#REF!,2,FALSE)</f>
        <v>#REF!</v>
      </c>
      <c r="J86" s="99">
        <f t="shared" si="0"/>
        <v>0</v>
      </c>
      <c r="K86" s="95"/>
      <c r="M86" s="106">
        <f t="shared" si="1"/>
        <v>0</v>
      </c>
      <c r="Z86" s="69"/>
      <c r="AA86" s="34"/>
      <c r="AB86" s="69"/>
      <c r="AC86" s="56"/>
    </row>
    <row r="87" spans="3:107" hidden="1" outlineLevel="1" x14ac:dyDescent="0.25">
      <c r="C87" s="55">
        <v>40900</v>
      </c>
      <c r="D87" s="56" t="e">
        <f>VLOOKUP(C87,#REF!,2,FALSE)</f>
        <v>#REF!</v>
      </c>
      <c r="J87" s="99">
        <f t="shared" ref="J87:J96" si="2">SUM(H87:I87)</f>
        <v>0</v>
      </c>
      <c r="K87" s="95"/>
      <c r="M87" s="106">
        <f t="shared" ref="M87:M95" si="3">J87-L87</f>
        <v>0</v>
      </c>
      <c r="Z87" s="69"/>
      <c r="AA87" s="34"/>
      <c r="AB87" s="69"/>
      <c r="AC87" s="56"/>
    </row>
    <row r="88" spans="3:107" hidden="1" outlineLevel="1" x14ac:dyDescent="0.25">
      <c r="C88" s="55">
        <v>40900</v>
      </c>
      <c r="D88" s="56" t="e">
        <f>VLOOKUP(C88,#REF!,2,FALSE)</f>
        <v>#REF!</v>
      </c>
      <c r="J88" s="99">
        <f t="shared" si="2"/>
        <v>0</v>
      </c>
      <c r="K88" s="95"/>
      <c r="M88" s="106">
        <f t="shared" si="3"/>
        <v>0</v>
      </c>
      <c r="Z88" s="69"/>
      <c r="AA88" s="34"/>
      <c r="AB88" s="69"/>
      <c r="AC88" s="56"/>
      <c r="CZ88" s="30"/>
      <c r="DA88" s="30"/>
      <c r="DB88" s="30"/>
      <c r="DC88" s="30"/>
    </row>
    <row r="89" spans="3:107" hidden="1" outlineLevel="1" x14ac:dyDescent="0.25">
      <c r="C89" s="55">
        <v>40900</v>
      </c>
      <c r="D89" s="56" t="e">
        <f>VLOOKUP(C89,#REF!,2,FALSE)</f>
        <v>#REF!</v>
      </c>
      <c r="J89" s="99">
        <f t="shared" si="2"/>
        <v>0</v>
      </c>
      <c r="K89" s="95"/>
      <c r="M89" s="106">
        <f t="shared" si="3"/>
        <v>0</v>
      </c>
      <c r="Z89" s="69"/>
      <c r="AA89" s="34"/>
      <c r="AB89" s="69"/>
      <c r="AC89" s="56"/>
    </row>
    <row r="90" spans="3:107" hidden="1" outlineLevel="1" x14ac:dyDescent="0.25">
      <c r="C90" s="55">
        <v>40900</v>
      </c>
      <c r="D90" s="56" t="e">
        <f>VLOOKUP(C90,#REF!,2,FALSE)</f>
        <v>#REF!</v>
      </c>
      <c r="J90" s="99">
        <f t="shared" si="2"/>
        <v>0</v>
      </c>
      <c r="K90" s="95"/>
      <c r="M90" s="106">
        <f t="shared" si="3"/>
        <v>0</v>
      </c>
      <c r="Z90" s="69"/>
      <c r="AA90" s="34"/>
      <c r="AB90" s="69"/>
      <c r="AC90" s="56"/>
    </row>
    <row r="91" spans="3:107" hidden="1" outlineLevel="1" x14ac:dyDescent="0.25">
      <c r="C91" s="55">
        <v>40900</v>
      </c>
      <c r="D91" s="56" t="e">
        <f>VLOOKUP(C91,#REF!,2,FALSE)</f>
        <v>#REF!</v>
      </c>
      <c r="J91" s="99">
        <f t="shared" si="2"/>
        <v>0</v>
      </c>
      <c r="K91" s="95"/>
      <c r="M91" s="106">
        <f t="shared" si="3"/>
        <v>0</v>
      </c>
      <c r="Z91" s="69"/>
      <c r="AA91" s="34"/>
      <c r="AB91" s="69"/>
      <c r="AC91" s="56"/>
    </row>
    <row r="92" spans="3:107" hidden="1" outlineLevel="1" x14ac:dyDescent="0.25">
      <c r="C92" s="55">
        <v>40900</v>
      </c>
      <c r="D92" s="56" t="e">
        <f>VLOOKUP(C92,#REF!,2,FALSE)</f>
        <v>#REF!</v>
      </c>
      <c r="J92" s="99">
        <f t="shared" si="2"/>
        <v>0</v>
      </c>
      <c r="K92" s="95"/>
      <c r="M92" s="106">
        <f t="shared" si="3"/>
        <v>0</v>
      </c>
      <c r="Z92" s="69"/>
      <c r="AA92" s="34"/>
      <c r="AB92" s="69"/>
      <c r="AC92" s="56"/>
      <c r="CZ92" s="30"/>
      <c r="DA92" s="30"/>
      <c r="DB92" s="30"/>
      <c r="DC92" s="30"/>
    </row>
    <row r="93" spans="3:107" hidden="1" outlineLevel="1" x14ac:dyDescent="0.25">
      <c r="C93" s="55">
        <v>40900</v>
      </c>
      <c r="D93" s="56" t="e">
        <f>VLOOKUP(C93,#REF!,2,FALSE)</f>
        <v>#REF!</v>
      </c>
      <c r="J93" s="99">
        <f t="shared" si="2"/>
        <v>0</v>
      </c>
      <c r="K93" s="95"/>
      <c r="M93" s="106">
        <f t="shared" si="3"/>
        <v>0</v>
      </c>
      <c r="Z93" s="69"/>
      <c r="AA93" s="34"/>
      <c r="AB93" s="69"/>
      <c r="AC93" s="56"/>
      <c r="CZ93" s="30"/>
      <c r="DA93" s="30"/>
      <c r="DB93" s="30"/>
      <c r="DC93" s="30"/>
    </row>
    <row r="94" spans="3:107" hidden="1" outlineLevel="1" x14ac:dyDescent="0.25">
      <c r="C94" s="55">
        <v>40900</v>
      </c>
      <c r="D94" s="56" t="e">
        <f>VLOOKUP(C94,#REF!,2,FALSE)</f>
        <v>#REF!</v>
      </c>
      <c r="J94" s="99">
        <f t="shared" si="2"/>
        <v>0</v>
      </c>
      <c r="K94" s="95"/>
      <c r="M94" s="106">
        <f t="shared" si="3"/>
        <v>0</v>
      </c>
      <c r="Z94" s="69"/>
      <c r="AA94" s="34"/>
      <c r="AB94" s="69"/>
      <c r="AC94" s="56"/>
      <c r="CZ94" s="30"/>
      <c r="DA94" s="30"/>
      <c r="DB94" s="30"/>
      <c r="DC94" s="30"/>
    </row>
    <row r="95" spans="3:107" hidden="1" outlineLevel="1" x14ac:dyDescent="0.25">
      <c r="C95" s="55">
        <v>40900</v>
      </c>
      <c r="D95" s="56" t="e">
        <f>VLOOKUP(C95,#REF!,2,FALSE)</f>
        <v>#REF!</v>
      </c>
      <c r="J95" s="99">
        <f t="shared" si="2"/>
        <v>0</v>
      </c>
      <c r="K95" s="95"/>
      <c r="M95" s="106">
        <f t="shared" si="3"/>
        <v>0</v>
      </c>
      <c r="Z95" s="69"/>
      <c r="AA95" s="34"/>
      <c r="AB95" s="69"/>
      <c r="AC95" s="56"/>
      <c r="CZ95" s="30"/>
      <c r="DA95" s="30"/>
      <c r="DB95" s="30"/>
      <c r="DC95" s="30"/>
    </row>
    <row r="96" spans="3:107" hidden="1" outlineLevel="1" x14ac:dyDescent="0.25">
      <c r="C96" s="55">
        <v>40900</v>
      </c>
      <c r="D96" s="56" t="e">
        <f>VLOOKUP(C96,#REF!,2,FALSE)</f>
        <v>#REF!</v>
      </c>
      <c r="J96" s="99">
        <f t="shared" si="2"/>
        <v>0</v>
      </c>
      <c r="K96" s="95"/>
      <c r="M96" s="106">
        <f>J96-L96</f>
        <v>0</v>
      </c>
      <c r="Z96" s="69"/>
      <c r="AA96" s="34"/>
      <c r="AB96" s="69"/>
      <c r="AC96" s="56"/>
      <c r="CZ96" s="30"/>
      <c r="DA96" s="30"/>
      <c r="DB96" s="30"/>
      <c r="DC96" s="30"/>
    </row>
    <row r="97" spans="2:107" ht="14.4" collapsed="1" thickBot="1" x14ac:dyDescent="0.3">
      <c r="C97" s="55"/>
      <c r="D97" s="56"/>
      <c r="K97" s="95"/>
      <c r="M97" s="106"/>
      <c r="Z97" s="69"/>
      <c r="AA97" s="34"/>
      <c r="AB97" s="69"/>
      <c r="AC97" s="56"/>
      <c r="CZ97" s="30"/>
      <c r="DA97" s="30"/>
      <c r="DB97" s="30"/>
      <c r="DC97" s="30"/>
    </row>
    <row r="98" spans="2:107" ht="14.4" thickBot="1" x14ac:dyDescent="0.3">
      <c r="C98" s="159" t="s">
        <v>342</v>
      </c>
      <c r="D98" s="160"/>
      <c r="K98" s="95"/>
      <c r="M98" s="106"/>
      <c r="Z98" s="69"/>
      <c r="AA98" s="34"/>
      <c r="AB98" s="69"/>
      <c r="AC98" s="56"/>
      <c r="CZ98" s="30"/>
      <c r="DA98" s="30"/>
      <c r="DB98" s="30"/>
      <c r="DC98" s="30"/>
    </row>
    <row r="99" spans="2:107" ht="15.6" x14ac:dyDescent="0.3">
      <c r="B99" s="28" t="s">
        <v>78</v>
      </c>
      <c r="C99" s="30" t="s">
        <v>79</v>
      </c>
      <c r="D99" s="34"/>
      <c r="Z99" s="69"/>
      <c r="AA99" s="34"/>
      <c r="AB99" s="69"/>
      <c r="AC99" s="56"/>
    </row>
    <row r="100" spans="2:107" x14ac:dyDescent="0.25">
      <c r="C100" s="30" t="s">
        <v>77</v>
      </c>
      <c r="D100" s="34"/>
      <c r="Z100" s="69"/>
      <c r="AA100" s="34"/>
      <c r="AB100" s="69"/>
      <c r="AC100" s="56"/>
      <c r="CZ100" s="30"/>
      <c r="DA100" s="30"/>
      <c r="DB100" s="30"/>
      <c r="DC100" s="30"/>
    </row>
    <row r="101" spans="2:107" ht="41.4" x14ac:dyDescent="0.25">
      <c r="D101" s="96" t="s">
        <v>317</v>
      </c>
      <c r="Z101" s="69"/>
      <c r="AA101" s="34"/>
      <c r="AB101" s="69"/>
      <c r="AC101" s="56"/>
    </row>
    <row r="102" spans="2:107" s="74" customFormat="1" x14ac:dyDescent="0.25">
      <c r="D102" s="76"/>
      <c r="E102" s="75"/>
      <c r="F102" s="32"/>
      <c r="G102" s="30"/>
      <c r="H102" s="31"/>
      <c r="I102" s="31"/>
      <c r="J102" s="99"/>
      <c r="K102" s="31"/>
      <c r="L102" s="88"/>
      <c r="M102" s="104"/>
      <c r="N102" s="88"/>
      <c r="T102" s="76"/>
      <c r="U102" s="76"/>
      <c r="V102" s="76"/>
      <c r="W102" s="76"/>
      <c r="X102" s="76"/>
      <c r="Y102" s="76"/>
      <c r="Z102" s="69"/>
      <c r="AA102" s="34"/>
      <c r="AB102" s="69"/>
      <c r="AC102" s="56"/>
    </row>
    <row r="103" spans="2:107" s="74" customFormat="1" x14ac:dyDescent="0.25">
      <c r="D103" s="76"/>
      <c r="E103" s="75"/>
      <c r="F103" s="32"/>
      <c r="G103" s="30"/>
      <c r="H103" s="73" t="s">
        <v>1</v>
      </c>
      <c r="I103" s="73"/>
      <c r="J103" s="100" t="s">
        <v>1</v>
      </c>
      <c r="K103" s="73"/>
      <c r="L103" s="87" t="s">
        <v>308</v>
      </c>
      <c r="M103" s="103"/>
      <c r="N103" s="86"/>
      <c r="T103" s="76"/>
      <c r="U103" s="76"/>
      <c r="V103" s="76"/>
      <c r="W103" s="76"/>
      <c r="X103" s="76"/>
      <c r="Y103" s="76"/>
      <c r="Z103" s="69"/>
      <c r="AA103" s="34"/>
      <c r="AB103" s="69"/>
      <c r="AC103" s="56"/>
    </row>
    <row r="104" spans="2:107" s="74" customFormat="1" x14ac:dyDescent="0.25">
      <c r="D104" s="76"/>
      <c r="E104" s="75"/>
      <c r="F104" s="32"/>
      <c r="G104" s="30"/>
      <c r="H104" s="73" t="s">
        <v>291</v>
      </c>
      <c r="I104" s="73" t="s">
        <v>289</v>
      </c>
      <c r="J104" s="100" t="s">
        <v>292</v>
      </c>
      <c r="K104" s="94" t="s">
        <v>332</v>
      </c>
      <c r="L104" s="87" t="s">
        <v>309</v>
      </c>
      <c r="M104" s="103"/>
      <c r="N104" s="86"/>
      <c r="T104" s="76"/>
      <c r="U104" s="76"/>
      <c r="V104" s="76"/>
      <c r="W104" s="76"/>
      <c r="X104" s="76"/>
      <c r="Y104" s="76"/>
      <c r="Z104" s="69"/>
      <c r="AA104" s="34"/>
      <c r="AB104" s="69"/>
      <c r="AC104" s="56"/>
    </row>
    <row r="105" spans="2:107" s="74" customFormat="1" x14ac:dyDescent="0.25">
      <c r="D105" s="76"/>
      <c r="E105" s="75"/>
      <c r="F105" s="32"/>
      <c r="G105" s="30"/>
      <c r="H105" s="73" t="s">
        <v>286</v>
      </c>
      <c r="I105" s="73" t="s">
        <v>286</v>
      </c>
      <c r="J105" s="100" t="s">
        <v>286</v>
      </c>
      <c r="K105" s="94" t="s">
        <v>326</v>
      </c>
      <c r="L105" s="87" t="s">
        <v>310</v>
      </c>
      <c r="M105" s="103"/>
      <c r="N105" s="86"/>
      <c r="T105" s="76"/>
      <c r="U105" s="76"/>
      <c r="V105" s="76"/>
      <c r="W105" s="76"/>
      <c r="X105" s="76"/>
      <c r="Y105" s="76"/>
      <c r="Z105" s="69"/>
      <c r="AA105" s="34"/>
      <c r="AB105" s="69"/>
      <c r="AC105" s="56"/>
    </row>
    <row r="106" spans="2:107" s="74" customFormat="1" x14ac:dyDescent="0.25">
      <c r="D106" s="76"/>
      <c r="E106" s="75"/>
      <c r="F106" s="75" t="s">
        <v>6</v>
      </c>
      <c r="H106" s="73" t="s">
        <v>293</v>
      </c>
      <c r="I106" s="73" t="s">
        <v>287</v>
      </c>
      <c r="J106" s="100" t="s">
        <v>293</v>
      </c>
      <c r="K106" s="94" t="s">
        <v>333</v>
      </c>
      <c r="L106" s="87" t="s">
        <v>311</v>
      </c>
      <c r="M106" s="104"/>
      <c r="N106" s="88"/>
      <c r="T106" s="76"/>
      <c r="U106" s="76"/>
      <c r="V106" s="76"/>
      <c r="W106" s="76"/>
      <c r="X106" s="76"/>
      <c r="Y106" s="76"/>
      <c r="Z106" s="69"/>
      <c r="AA106" s="34"/>
      <c r="AB106" s="69"/>
      <c r="AC106" s="56"/>
    </row>
    <row r="107" spans="2:107" s="74" customFormat="1" x14ac:dyDescent="0.25">
      <c r="C107" s="75" t="s">
        <v>72</v>
      </c>
      <c r="D107" s="97" t="s">
        <v>181</v>
      </c>
      <c r="E107" s="77"/>
      <c r="F107" s="77" t="s">
        <v>5</v>
      </c>
      <c r="H107" s="78" t="s">
        <v>8</v>
      </c>
      <c r="I107" s="78" t="s">
        <v>288</v>
      </c>
      <c r="J107" s="101" t="s">
        <v>8</v>
      </c>
      <c r="K107" s="94" t="s">
        <v>334</v>
      </c>
      <c r="L107" s="87" t="s">
        <v>312</v>
      </c>
      <c r="M107" s="105" t="s">
        <v>313</v>
      </c>
      <c r="N107" s="87" t="s">
        <v>314</v>
      </c>
      <c r="T107" s="76"/>
      <c r="U107" s="76"/>
      <c r="V107" s="76"/>
      <c r="W107" s="76"/>
      <c r="X107" s="76"/>
      <c r="Y107" s="76"/>
      <c r="Z107" s="69"/>
      <c r="AA107" s="34"/>
      <c r="AB107" s="69"/>
      <c r="AC107" s="56"/>
    </row>
    <row r="108" spans="2:107" x14ac:dyDescent="0.25">
      <c r="C108" s="55"/>
      <c r="D108" s="56" t="e">
        <f>VLOOKUP(C108,'entity list for forms 5.25.21'!$A$2:$B$129,2,FALSE)</f>
        <v>#N/A</v>
      </c>
      <c r="J108" s="99">
        <f t="shared" ref="J108:J153" si="4">SUM(H108:I108)</f>
        <v>0</v>
      </c>
      <c r="K108" s="95"/>
      <c r="M108" s="106">
        <f>J108-L108</f>
        <v>0</v>
      </c>
      <c r="Z108" s="69"/>
      <c r="AA108" s="34"/>
      <c r="AB108" s="69"/>
      <c r="AC108" s="56"/>
      <c r="CZ108" s="30"/>
      <c r="DA108" s="30"/>
      <c r="DB108" s="30"/>
      <c r="DC108" s="30"/>
    </row>
    <row r="109" spans="2:107" x14ac:dyDescent="0.25">
      <c r="C109" s="55"/>
      <c r="D109" s="56" t="e">
        <f>VLOOKUP(C109,'entity list for forms 5.25.21'!$A$2:$B$129,2,FALSE)</f>
        <v>#N/A</v>
      </c>
      <c r="J109" s="99">
        <f t="shared" si="4"/>
        <v>0</v>
      </c>
      <c r="K109" s="95"/>
      <c r="M109" s="106">
        <f t="shared" ref="M109:M153" si="5">J109-L109</f>
        <v>0</v>
      </c>
      <c r="Z109" s="69"/>
      <c r="AA109" s="34"/>
      <c r="AB109" s="69"/>
      <c r="AC109" s="56"/>
      <c r="CZ109" s="30"/>
      <c r="DA109" s="30"/>
      <c r="DB109" s="30"/>
      <c r="DC109" s="30"/>
    </row>
    <row r="110" spans="2:107" x14ac:dyDescent="0.25">
      <c r="C110" s="55"/>
      <c r="D110" s="56" t="e">
        <f>VLOOKUP(C110,'entity list for forms 5.25.21'!$A$2:$B$129,2,FALSE)</f>
        <v>#N/A</v>
      </c>
      <c r="J110" s="99">
        <f t="shared" si="4"/>
        <v>0</v>
      </c>
      <c r="K110" s="95"/>
      <c r="M110" s="106">
        <f t="shared" si="5"/>
        <v>0</v>
      </c>
      <c r="Z110" s="69"/>
      <c r="AA110" s="34"/>
      <c r="AB110" s="69"/>
      <c r="AC110" s="56"/>
      <c r="CZ110" s="30"/>
      <c r="DA110" s="30"/>
      <c r="DB110" s="30"/>
      <c r="DC110" s="30"/>
    </row>
    <row r="111" spans="2:107" x14ac:dyDescent="0.25">
      <c r="C111" s="55"/>
      <c r="D111" s="56" t="e">
        <f>VLOOKUP(C111,'entity list for forms 5.25.21'!$A$2:$B$129,2,FALSE)</f>
        <v>#N/A</v>
      </c>
      <c r="J111" s="99">
        <f t="shared" si="4"/>
        <v>0</v>
      </c>
      <c r="K111" s="95"/>
      <c r="M111" s="106">
        <f t="shared" si="5"/>
        <v>0</v>
      </c>
      <c r="Z111" s="69"/>
      <c r="AA111" s="34"/>
      <c r="AB111" s="69"/>
      <c r="AC111" s="56"/>
      <c r="CZ111" s="30"/>
      <c r="DA111" s="30"/>
      <c r="DB111" s="30"/>
      <c r="DC111" s="30"/>
    </row>
    <row r="112" spans="2:107" x14ac:dyDescent="0.25">
      <c r="C112" s="55"/>
      <c r="D112" s="56" t="e">
        <f>VLOOKUP(C112,'entity list for forms 5.25.21'!$A$2:$B$129,2,FALSE)</f>
        <v>#N/A</v>
      </c>
      <c r="J112" s="99">
        <f t="shared" si="4"/>
        <v>0</v>
      </c>
      <c r="K112" s="95"/>
      <c r="M112" s="106">
        <f t="shared" si="5"/>
        <v>0</v>
      </c>
      <c r="Z112" s="69"/>
      <c r="AA112" s="34"/>
      <c r="AB112" s="69"/>
      <c r="AC112" s="56"/>
      <c r="CZ112" s="30"/>
      <c r="DA112" s="30"/>
      <c r="DB112" s="30"/>
      <c r="DC112" s="30"/>
    </row>
    <row r="113" spans="3:107" x14ac:dyDescent="0.25">
      <c r="C113" s="55"/>
      <c r="D113" s="56" t="e">
        <f>VLOOKUP(C113,'entity list for forms 5.25.21'!$A$2:$B$129,2,FALSE)</f>
        <v>#N/A</v>
      </c>
      <c r="J113" s="99">
        <f t="shared" si="4"/>
        <v>0</v>
      </c>
      <c r="K113" s="95"/>
      <c r="M113" s="106">
        <f t="shared" si="5"/>
        <v>0</v>
      </c>
      <c r="Z113" s="69"/>
      <c r="AA113" s="34"/>
      <c r="AB113" s="69"/>
      <c r="AC113" s="56"/>
      <c r="CZ113" s="30"/>
      <c r="DA113" s="30"/>
      <c r="DB113" s="30"/>
      <c r="DC113" s="30"/>
    </row>
    <row r="114" spans="3:107" x14ac:dyDescent="0.25">
      <c r="C114" s="55"/>
      <c r="D114" s="56" t="e">
        <f>VLOOKUP(C114,'entity list for forms 5.25.21'!$A$2:$B$129,2,FALSE)</f>
        <v>#N/A</v>
      </c>
      <c r="J114" s="99">
        <f t="shared" si="4"/>
        <v>0</v>
      </c>
      <c r="K114" s="95"/>
      <c r="M114" s="106">
        <f t="shared" si="5"/>
        <v>0</v>
      </c>
      <c r="Z114" s="69"/>
      <c r="AA114" s="34"/>
      <c r="AB114" s="69"/>
      <c r="AC114" s="56"/>
      <c r="CZ114" s="30"/>
      <c r="DA114" s="30"/>
      <c r="DB114" s="30"/>
      <c r="DC114" s="30"/>
    </row>
    <row r="115" spans="3:107" x14ac:dyDescent="0.25">
      <c r="C115" s="55"/>
      <c r="D115" s="56" t="e">
        <f>VLOOKUP(C115,'entity list for forms 5.25.21'!$A$2:$B$129,2,FALSE)</f>
        <v>#N/A</v>
      </c>
      <c r="J115" s="99">
        <f t="shared" si="4"/>
        <v>0</v>
      </c>
      <c r="K115" s="95"/>
      <c r="M115" s="106">
        <f t="shared" si="5"/>
        <v>0</v>
      </c>
      <c r="Z115" s="69"/>
      <c r="AA115" s="34"/>
      <c r="AB115" s="69"/>
      <c r="AC115" s="56"/>
      <c r="CZ115" s="30"/>
      <c r="DA115" s="30"/>
      <c r="DB115" s="30"/>
      <c r="DC115" s="30"/>
    </row>
    <row r="116" spans="3:107" x14ac:dyDescent="0.25">
      <c r="C116" s="55"/>
      <c r="D116" s="56" t="e">
        <f>VLOOKUP(C116,'entity list for forms 5.25.21'!$A$2:$B$129,2,FALSE)</f>
        <v>#N/A</v>
      </c>
      <c r="J116" s="99">
        <f t="shared" si="4"/>
        <v>0</v>
      </c>
      <c r="K116" s="95"/>
      <c r="M116" s="106">
        <f t="shared" si="5"/>
        <v>0</v>
      </c>
      <c r="Z116" s="69"/>
      <c r="AA116" s="34"/>
      <c r="AB116" s="69"/>
      <c r="AC116" s="56"/>
      <c r="CZ116" s="30"/>
      <c r="DA116" s="30"/>
      <c r="DB116" s="30"/>
      <c r="DC116" s="30"/>
    </row>
    <row r="117" spans="3:107" x14ac:dyDescent="0.25">
      <c r="C117" s="55"/>
      <c r="D117" s="56" t="e">
        <f>VLOOKUP(C117,'entity list for forms 5.25.21'!$A$2:$B$129,2,FALSE)</f>
        <v>#N/A</v>
      </c>
      <c r="J117" s="99">
        <f t="shared" si="4"/>
        <v>0</v>
      </c>
      <c r="K117" s="95"/>
      <c r="M117" s="106">
        <f t="shared" si="5"/>
        <v>0</v>
      </c>
      <c r="Z117" s="69"/>
      <c r="AA117" s="34"/>
      <c r="AB117" s="69"/>
      <c r="AC117" s="56"/>
      <c r="CZ117" s="30"/>
      <c r="DA117" s="30"/>
      <c r="DB117" s="30"/>
      <c r="DC117" s="30"/>
    </row>
    <row r="118" spans="3:107" x14ac:dyDescent="0.25">
      <c r="C118" s="55"/>
      <c r="D118" s="56" t="e">
        <f>VLOOKUP(C118,'entity list for forms 5.25.21'!$A$2:$B$129,2,FALSE)</f>
        <v>#N/A</v>
      </c>
      <c r="J118" s="99">
        <f t="shared" si="4"/>
        <v>0</v>
      </c>
      <c r="K118" s="95"/>
      <c r="M118" s="106">
        <f t="shared" si="5"/>
        <v>0</v>
      </c>
      <c r="Z118" s="69"/>
      <c r="AA118" s="34"/>
      <c r="AB118" s="69"/>
      <c r="AC118" s="56"/>
      <c r="CZ118" s="30"/>
      <c r="DA118" s="30"/>
      <c r="DB118" s="30"/>
      <c r="DC118" s="30"/>
    </row>
    <row r="119" spans="3:107" x14ac:dyDescent="0.25">
      <c r="C119" s="55"/>
      <c r="D119" s="56" t="e">
        <f>VLOOKUP(C119,'entity list for forms 5.25.21'!$A$2:$B$129,2,FALSE)</f>
        <v>#N/A</v>
      </c>
      <c r="J119" s="99">
        <f t="shared" si="4"/>
        <v>0</v>
      </c>
      <c r="K119" s="95"/>
      <c r="M119" s="106">
        <f t="shared" si="5"/>
        <v>0</v>
      </c>
      <c r="Z119" s="69"/>
      <c r="AA119" s="34"/>
      <c r="AB119" s="69"/>
      <c r="AC119" s="56"/>
      <c r="CZ119" s="30"/>
      <c r="DA119" s="30"/>
      <c r="DB119" s="30"/>
      <c r="DC119" s="30"/>
    </row>
    <row r="120" spans="3:107" x14ac:dyDescent="0.25">
      <c r="C120" s="55"/>
      <c r="D120" s="56" t="e">
        <f>VLOOKUP(C120,'entity list for forms 5.25.21'!$A$2:$B$129,2,FALSE)</f>
        <v>#N/A</v>
      </c>
      <c r="J120" s="99">
        <f t="shared" si="4"/>
        <v>0</v>
      </c>
      <c r="K120" s="95"/>
      <c r="M120" s="106">
        <f t="shared" si="5"/>
        <v>0</v>
      </c>
      <c r="Z120" s="69"/>
      <c r="AA120" s="34"/>
      <c r="AB120" s="69"/>
      <c r="AC120" s="56"/>
      <c r="CZ120" s="30"/>
      <c r="DA120" s="30"/>
      <c r="DB120" s="30"/>
      <c r="DC120" s="30"/>
    </row>
    <row r="121" spans="3:107" x14ac:dyDescent="0.25">
      <c r="C121" s="55"/>
      <c r="D121" s="56" t="e">
        <f>VLOOKUP(C121,'entity list for forms 5.25.21'!$A$2:$B$129,2,FALSE)</f>
        <v>#N/A</v>
      </c>
      <c r="J121" s="99">
        <f t="shared" si="4"/>
        <v>0</v>
      </c>
      <c r="K121" s="95"/>
      <c r="M121" s="106">
        <f t="shared" si="5"/>
        <v>0</v>
      </c>
      <c r="Z121" s="69"/>
      <c r="AA121" s="34"/>
      <c r="AB121" s="69"/>
      <c r="AC121" s="56"/>
      <c r="CZ121" s="30"/>
      <c r="DA121" s="30"/>
      <c r="DB121" s="30"/>
      <c r="DC121" s="30"/>
    </row>
    <row r="122" spans="3:107" x14ac:dyDescent="0.25">
      <c r="C122" s="55"/>
      <c r="D122" s="56" t="e">
        <f>VLOOKUP(C122,'entity list for forms 5.25.21'!$A$2:$B$129,2,FALSE)</f>
        <v>#N/A</v>
      </c>
      <c r="J122" s="99">
        <f t="shared" si="4"/>
        <v>0</v>
      </c>
      <c r="K122" s="95"/>
      <c r="M122" s="106">
        <f t="shared" si="5"/>
        <v>0</v>
      </c>
      <c r="Z122" s="69"/>
      <c r="AA122" s="34"/>
      <c r="AB122" s="69"/>
      <c r="AC122" s="56"/>
      <c r="CZ122" s="30"/>
      <c r="DA122" s="30"/>
      <c r="DB122" s="30"/>
      <c r="DC122" s="30"/>
    </row>
    <row r="123" spans="3:107" x14ac:dyDescent="0.25">
      <c r="C123" s="55"/>
      <c r="D123" s="56" t="e">
        <f>VLOOKUP(C123,'entity list for forms 5.25.21'!$A$2:$B$129,2,FALSE)</f>
        <v>#N/A</v>
      </c>
      <c r="J123" s="99">
        <f t="shared" si="4"/>
        <v>0</v>
      </c>
      <c r="K123" s="95"/>
      <c r="M123" s="106">
        <f t="shared" si="5"/>
        <v>0</v>
      </c>
      <c r="Z123" s="69"/>
      <c r="AA123" s="34"/>
      <c r="AB123" s="69"/>
      <c r="AC123" s="56"/>
      <c r="CZ123" s="30"/>
      <c r="DA123" s="30"/>
      <c r="DB123" s="30"/>
      <c r="DC123" s="30"/>
    </row>
    <row r="124" spans="3:107" x14ac:dyDescent="0.25">
      <c r="C124" s="55"/>
      <c r="D124" s="56" t="e">
        <f>VLOOKUP(C124,'entity list for forms 5.25.21'!$A$2:$B$129,2,FALSE)</f>
        <v>#N/A</v>
      </c>
      <c r="J124" s="99">
        <f t="shared" si="4"/>
        <v>0</v>
      </c>
      <c r="K124" s="95"/>
      <c r="M124" s="106">
        <f t="shared" si="5"/>
        <v>0</v>
      </c>
      <c r="Z124" s="69"/>
      <c r="AA124" s="34"/>
      <c r="AB124" s="69"/>
      <c r="AC124" s="56"/>
      <c r="CZ124" s="30"/>
      <c r="DA124" s="30"/>
      <c r="DB124" s="30"/>
      <c r="DC124" s="30"/>
    </row>
    <row r="125" spans="3:107" x14ac:dyDescent="0.25">
      <c r="C125" s="55"/>
      <c r="D125" s="56" t="e">
        <f>VLOOKUP(C125,'entity list for forms 5.25.21'!$A$2:$B$129,2,FALSE)</f>
        <v>#N/A</v>
      </c>
      <c r="J125" s="99">
        <f t="shared" si="4"/>
        <v>0</v>
      </c>
      <c r="K125" s="95"/>
      <c r="M125" s="106">
        <f t="shared" si="5"/>
        <v>0</v>
      </c>
      <c r="Z125" s="69"/>
      <c r="AA125" s="34"/>
      <c r="AB125" s="69"/>
      <c r="AC125" s="56"/>
      <c r="CZ125" s="30"/>
      <c r="DA125" s="30"/>
      <c r="DB125" s="30"/>
      <c r="DC125" s="30"/>
    </row>
    <row r="126" spans="3:107" x14ac:dyDescent="0.25">
      <c r="C126" s="55"/>
      <c r="D126" s="56" t="e">
        <f>VLOOKUP(C126,'entity list for forms 5.25.21'!$A$2:$B$129,2,FALSE)</f>
        <v>#N/A</v>
      </c>
      <c r="J126" s="99">
        <f t="shared" si="4"/>
        <v>0</v>
      </c>
      <c r="K126" s="95"/>
      <c r="M126" s="106">
        <f t="shared" si="5"/>
        <v>0</v>
      </c>
      <c r="Z126" s="69"/>
      <c r="AA126" s="34"/>
      <c r="AB126" s="69"/>
      <c r="AC126" s="56"/>
      <c r="CZ126" s="30"/>
      <c r="DA126" s="30"/>
      <c r="DB126" s="30"/>
      <c r="DC126" s="30"/>
    </row>
    <row r="127" spans="3:107" x14ac:dyDescent="0.25">
      <c r="C127" s="55"/>
      <c r="D127" s="56" t="e">
        <f>VLOOKUP(C127,'entity list for forms 5.25.21'!$A$2:$B$129,2,FALSE)</f>
        <v>#N/A</v>
      </c>
      <c r="J127" s="99">
        <f t="shared" si="4"/>
        <v>0</v>
      </c>
      <c r="K127" s="95"/>
      <c r="M127" s="106">
        <f t="shared" si="5"/>
        <v>0</v>
      </c>
      <c r="Z127" s="69"/>
      <c r="AA127" s="34"/>
      <c r="AB127" s="69"/>
      <c r="AC127" s="56"/>
      <c r="CZ127" s="30"/>
      <c r="DA127" s="30"/>
      <c r="DB127" s="30"/>
      <c r="DC127" s="30"/>
    </row>
    <row r="128" spans="3:107" x14ac:dyDescent="0.25">
      <c r="C128" s="55"/>
      <c r="D128" s="56" t="e">
        <f>VLOOKUP(C128,'entity list for forms 5.25.21'!$A$2:$B$129,2,FALSE)</f>
        <v>#N/A</v>
      </c>
      <c r="J128" s="99">
        <f t="shared" si="4"/>
        <v>0</v>
      </c>
      <c r="K128" s="95"/>
      <c r="M128" s="106">
        <f t="shared" si="5"/>
        <v>0</v>
      </c>
      <c r="Z128" s="69"/>
      <c r="AA128" s="34"/>
      <c r="AB128" s="69"/>
      <c r="AC128" s="56"/>
      <c r="CZ128" s="30"/>
      <c r="DA128" s="30"/>
      <c r="DB128" s="30"/>
      <c r="DC128" s="30"/>
    </row>
    <row r="129" spans="3:107" hidden="1" outlineLevel="1" x14ac:dyDescent="0.25">
      <c r="C129" s="55"/>
      <c r="D129" s="56" t="e">
        <f>VLOOKUP(C129,'entity list for forms 5.25.21'!$A$2:$B$129,2,FALSE)</f>
        <v>#N/A</v>
      </c>
      <c r="J129" s="99">
        <f t="shared" si="4"/>
        <v>0</v>
      </c>
      <c r="K129" s="95"/>
      <c r="M129" s="106">
        <f t="shared" si="5"/>
        <v>0</v>
      </c>
      <c r="Z129" s="69"/>
      <c r="AA129" s="34"/>
      <c r="AB129" s="69"/>
      <c r="AC129" s="56"/>
      <c r="CZ129" s="30"/>
      <c r="DA129" s="30"/>
      <c r="DB129" s="30"/>
      <c r="DC129" s="30"/>
    </row>
    <row r="130" spans="3:107" hidden="1" outlineLevel="1" x14ac:dyDescent="0.25">
      <c r="C130" s="55"/>
      <c r="D130" s="56" t="e">
        <f>VLOOKUP(C130,'entity list for forms 5.25.21'!$A$2:$B$129,2,FALSE)</f>
        <v>#N/A</v>
      </c>
      <c r="J130" s="99">
        <f t="shared" si="4"/>
        <v>0</v>
      </c>
      <c r="K130" s="95"/>
      <c r="M130" s="106">
        <f t="shared" si="5"/>
        <v>0</v>
      </c>
      <c r="Z130" s="69"/>
      <c r="AA130" s="34"/>
      <c r="AB130" s="69"/>
      <c r="AC130" s="56"/>
      <c r="CZ130" s="30"/>
      <c r="DA130" s="30"/>
      <c r="DB130" s="30"/>
      <c r="DC130" s="30"/>
    </row>
    <row r="131" spans="3:107" hidden="1" outlineLevel="1" x14ac:dyDescent="0.25">
      <c r="C131" s="55"/>
      <c r="D131" s="56" t="e">
        <f>VLOOKUP(C131,'entity list for forms 5.25.21'!$A$2:$B$129,2,FALSE)</f>
        <v>#N/A</v>
      </c>
      <c r="J131" s="99">
        <f t="shared" si="4"/>
        <v>0</v>
      </c>
      <c r="K131" s="95"/>
      <c r="M131" s="106">
        <f t="shared" si="5"/>
        <v>0</v>
      </c>
      <c r="Z131" s="69"/>
      <c r="AA131" s="34"/>
      <c r="AB131" s="69"/>
      <c r="AC131" s="56"/>
      <c r="CZ131" s="30"/>
      <c r="DA131" s="30"/>
      <c r="DB131" s="30"/>
      <c r="DC131" s="30"/>
    </row>
    <row r="132" spans="3:107" hidden="1" outlineLevel="1" x14ac:dyDescent="0.25">
      <c r="C132" s="55"/>
      <c r="D132" s="56" t="e">
        <f>VLOOKUP(C132,'entity list for forms 5.25.21'!$A$2:$B$129,2,FALSE)</f>
        <v>#N/A</v>
      </c>
      <c r="J132" s="99">
        <f t="shared" si="4"/>
        <v>0</v>
      </c>
      <c r="K132" s="95"/>
      <c r="M132" s="106">
        <f t="shared" si="5"/>
        <v>0</v>
      </c>
      <c r="Z132" s="69"/>
      <c r="AA132" s="34"/>
      <c r="AB132" s="69"/>
      <c r="AC132" s="56"/>
      <c r="CZ132" s="30"/>
      <c r="DA132" s="30"/>
      <c r="DB132" s="30"/>
      <c r="DC132" s="30"/>
    </row>
    <row r="133" spans="3:107" hidden="1" outlineLevel="1" x14ac:dyDescent="0.25">
      <c r="C133" s="55"/>
      <c r="D133" s="56" t="e">
        <f>VLOOKUP(C133,'entity list for forms 5.25.21'!$A$2:$B$129,2,FALSE)</f>
        <v>#N/A</v>
      </c>
      <c r="J133" s="99">
        <f t="shared" si="4"/>
        <v>0</v>
      </c>
      <c r="K133" s="95"/>
      <c r="M133" s="106">
        <f t="shared" si="5"/>
        <v>0</v>
      </c>
      <c r="Z133" s="69"/>
      <c r="AA133" s="34"/>
      <c r="AB133" s="69"/>
      <c r="AC133" s="56"/>
      <c r="CZ133" s="30"/>
      <c r="DA133" s="30"/>
      <c r="DB133" s="30"/>
      <c r="DC133" s="30"/>
    </row>
    <row r="134" spans="3:107" hidden="1" outlineLevel="1" x14ac:dyDescent="0.25">
      <c r="C134" s="55"/>
      <c r="D134" s="56" t="e">
        <f>VLOOKUP(C134,'entity list for forms 5.25.21'!$A$2:$B$129,2,FALSE)</f>
        <v>#N/A</v>
      </c>
      <c r="J134" s="99">
        <f t="shared" si="4"/>
        <v>0</v>
      </c>
      <c r="K134" s="95"/>
      <c r="M134" s="106">
        <f t="shared" si="5"/>
        <v>0</v>
      </c>
      <c r="Z134" s="69"/>
      <c r="AA134" s="34"/>
      <c r="AB134" s="69"/>
      <c r="AC134" s="56"/>
      <c r="CZ134" s="30"/>
      <c r="DA134" s="30"/>
      <c r="DB134" s="30"/>
      <c r="DC134" s="30"/>
    </row>
    <row r="135" spans="3:107" hidden="1" outlineLevel="1" x14ac:dyDescent="0.25">
      <c r="C135" s="55"/>
      <c r="D135" s="56" t="e">
        <f>VLOOKUP(C135,'entity list for forms 5.25.21'!$A$2:$B$129,2,FALSE)</f>
        <v>#N/A</v>
      </c>
      <c r="J135" s="99">
        <f t="shared" si="4"/>
        <v>0</v>
      </c>
      <c r="K135" s="95"/>
      <c r="M135" s="106">
        <f t="shared" si="5"/>
        <v>0</v>
      </c>
      <c r="Z135" s="69"/>
      <c r="AA135" s="34"/>
      <c r="AB135" s="69"/>
      <c r="AC135" s="56"/>
      <c r="CZ135" s="30"/>
      <c r="DA135" s="30"/>
      <c r="DB135" s="30"/>
      <c r="DC135" s="30"/>
    </row>
    <row r="136" spans="3:107" hidden="1" outlineLevel="1" x14ac:dyDescent="0.25">
      <c r="C136" s="55"/>
      <c r="D136" s="56" t="e">
        <f>VLOOKUP(C136,'entity list for forms 5.25.21'!$A$2:$B$129,2,FALSE)</f>
        <v>#N/A</v>
      </c>
      <c r="J136" s="99">
        <f t="shared" si="4"/>
        <v>0</v>
      </c>
      <c r="K136" s="95"/>
      <c r="M136" s="106">
        <f t="shared" si="5"/>
        <v>0</v>
      </c>
      <c r="Z136" s="69"/>
      <c r="AA136" s="34"/>
      <c r="AB136" s="69"/>
      <c r="AC136" s="56"/>
      <c r="CZ136" s="30"/>
      <c r="DA136" s="30"/>
      <c r="DB136" s="30"/>
      <c r="DC136" s="30"/>
    </row>
    <row r="137" spans="3:107" hidden="1" outlineLevel="1" x14ac:dyDescent="0.25">
      <c r="C137" s="55"/>
      <c r="D137" s="56" t="e">
        <f>VLOOKUP(C137,'entity list for forms 5.25.21'!$A$2:$B$129,2,FALSE)</f>
        <v>#N/A</v>
      </c>
      <c r="J137" s="99">
        <f t="shared" si="4"/>
        <v>0</v>
      </c>
      <c r="K137" s="95"/>
      <c r="M137" s="106">
        <f t="shared" si="5"/>
        <v>0</v>
      </c>
      <c r="Z137" s="69"/>
      <c r="AA137" s="34"/>
      <c r="AB137" s="69"/>
      <c r="AC137" s="56"/>
      <c r="CZ137" s="30"/>
      <c r="DA137" s="30"/>
      <c r="DB137" s="30"/>
      <c r="DC137" s="30"/>
    </row>
    <row r="138" spans="3:107" hidden="1" outlineLevel="1" x14ac:dyDescent="0.25">
      <c r="C138" s="55"/>
      <c r="D138" s="56" t="e">
        <f>VLOOKUP(C138,'entity list for forms 5.25.21'!$A$2:$B$129,2,FALSE)</f>
        <v>#N/A</v>
      </c>
      <c r="J138" s="99">
        <f t="shared" si="4"/>
        <v>0</v>
      </c>
      <c r="K138" s="95"/>
      <c r="M138" s="106">
        <f t="shared" si="5"/>
        <v>0</v>
      </c>
      <c r="Z138" s="69"/>
      <c r="AA138" s="34"/>
      <c r="AB138" s="69"/>
      <c r="AC138" s="56"/>
      <c r="CZ138" s="30"/>
      <c r="DA138" s="30"/>
      <c r="DB138" s="30"/>
      <c r="DC138" s="30"/>
    </row>
    <row r="139" spans="3:107" hidden="1" outlineLevel="1" x14ac:dyDescent="0.25">
      <c r="C139" s="55"/>
      <c r="D139" s="56" t="e">
        <f>VLOOKUP(C139,'entity list for forms 5.25.21'!$A$2:$B$129,2,FALSE)</f>
        <v>#N/A</v>
      </c>
      <c r="J139" s="99">
        <f t="shared" si="4"/>
        <v>0</v>
      </c>
      <c r="K139" s="95"/>
      <c r="M139" s="106">
        <f t="shared" si="5"/>
        <v>0</v>
      </c>
      <c r="Z139" s="69"/>
      <c r="AA139" s="34"/>
      <c r="AB139" s="69"/>
      <c r="AC139" s="56"/>
      <c r="CZ139" s="30"/>
      <c r="DA139" s="30"/>
      <c r="DB139" s="30"/>
      <c r="DC139" s="30"/>
    </row>
    <row r="140" spans="3:107" hidden="1" outlineLevel="1" x14ac:dyDescent="0.25">
      <c r="C140" s="55"/>
      <c r="D140" s="56" t="e">
        <f>VLOOKUP(C140,'entity list for forms 5.25.21'!$A$2:$B$129,2,FALSE)</f>
        <v>#N/A</v>
      </c>
      <c r="J140" s="99">
        <f t="shared" si="4"/>
        <v>0</v>
      </c>
      <c r="K140" s="95"/>
      <c r="M140" s="106">
        <f t="shared" si="5"/>
        <v>0</v>
      </c>
      <c r="Z140" s="69"/>
      <c r="AA140" s="34"/>
      <c r="AB140" s="69"/>
      <c r="AC140" s="56"/>
      <c r="CZ140" s="30"/>
      <c r="DA140" s="30"/>
      <c r="DB140" s="30"/>
      <c r="DC140" s="30"/>
    </row>
    <row r="141" spans="3:107" hidden="1" outlineLevel="1" x14ac:dyDescent="0.25">
      <c r="C141" s="55"/>
      <c r="D141" s="56" t="e">
        <f>VLOOKUP(C141,'entity list for forms 5.25.21'!$A$2:$B$129,2,FALSE)</f>
        <v>#N/A</v>
      </c>
      <c r="J141" s="99">
        <f t="shared" si="4"/>
        <v>0</v>
      </c>
      <c r="K141" s="95"/>
      <c r="M141" s="106">
        <f t="shared" si="5"/>
        <v>0</v>
      </c>
      <c r="Z141" s="69"/>
      <c r="AA141" s="34"/>
      <c r="AB141" s="69"/>
      <c r="AC141" s="56"/>
      <c r="CZ141" s="30"/>
      <c r="DA141" s="30"/>
      <c r="DB141" s="30"/>
      <c r="DC141" s="30"/>
    </row>
    <row r="142" spans="3:107" hidden="1" outlineLevel="1" x14ac:dyDescent="0.25">
      <c r="C142" s="55"/>
      <c r="D142" s="56" t="e">
        <f>VLOOKUP(C142,'entity list for forms 5.25.21'!$A$2:$B$129,2,FALSE)</f>
        <v>#N/A</v>
      </c>
      <c r="J142" s="99">
        <f t="shared" si="4"/>
        <v>0</v>
      </c>
      <c r="K142" s="95"/>
      <c r="M142" s="106">
        <f t="shared" si="5"/>
        <v>0</v>
      </c>
      <c r="Z142" s="69"/>
      <c r="AA142" s="34"/>
      <c r="AB142" s="69"/>
      <c r="AC142" s="56"/>
      <c r="CZ142" s="30"/>
      <c r="DA142" s="30"/>
      <c r="DB142" s="30"/>
      <c r="DC142" s="30"/>
    </row>
    <row r="143" spans="3:107" hidden="1" outlineLevel="1" x14ac:dyDescent="0.25">
      <c r="C143" s="55"/>
      <c r="D143" s="56" t="e">
        <f>VLOOKUP(C143,'entity list for forms 5.25.21'!$A$2:$B$129,2,FALSE)</f>
        <v>#N/A</v>
      </c>
      <c r="J143" s="99">
        <f t="shared" si="4"/>
        <v>0</v>
      </c>
      <c r="K143" s="95"/>
      <c r="M143" s="106">
        <f t="shared" si="5"/>
        <v>0</v>
      </c>
      <c r="Z143" s="69"/>
      <c r="AA143" s="34"/>
      <c r="AB143" s="69"/>
      <c r="AC143" s="56"/>
      <c r="CZ143" s="30"/>
      <c r="DA143" s="30"/>
      <c r="DB143" s="30"/>
      <c r="DC143" s="30"/>
    </row>
    <row r="144" spans="3:107" hidden="1" outlineLevel="1" x14ac:dyDescent="0.25">
      <c r="C144" s="55"/>
      <c r="D144" s="56" t="e">
        <f>VLOOKUP(C144,'entity list for forms 5.25.21'!$A$2:$B$129,2,FALSE)</f>
        <v>#N/A</v>
      </c>
      <c r="J144" s="99">
        <f t="shared" si="4"/>
        <v>0</v>
      </c>
      <c r="K144" s="95"/>
      <c r="M144" s="106">
        <f t="shared" si="5"/>
        <v>0</v>
      </c>
      <c r="Z144" s="69"/>
      <c r="AA144" s="34"/>
      <c r="AB144" s="69"/>
      <c r="AC144" s="56"/>
      <c r="CZ144" s="30"/>
      <c r="DA144" s="30"/>
      <c r="DB144" s="30"/>
      <c r="DC144" s="30"/>
    </row>
    <row r="145" spans="3:107" hidden="1" outlineLevel="1" x14ac:dyDescent="0.25">
      <c r="C145" s="55"/>
      <c r="D145" s="56" t="e">
        <f>VLOOKUP(C145,'entity list for forms 5.25.21'!$A$2:$B$129,2,FALSE)</f>
        <v>#N/A</v>
      </c>
      <c r="J145" s="99">
        <f t="shared" si="4"/>
        <v>0</v>
      </c>
      <c r="K145" s="95"/>
      <c r="M145" s="106">
        <f t="shared" si="5"/>
        <v>0</v>
      </c>
      <c r="Z145" s="69"/>
      <c r="AA145" s="34"/>
      <c r="AB145" s="69"/>
      <c r="AC145" s="56"/>
      <c r="CZ145" s="30"/>
      <c r="DA145" s="30"/>
      <c r="DB145" s="30"/>
      <c r="DC145" s="30"/>
    </row>
    <row r="146" spans="3:107" hidden="1" outlineLevel="1" x14ac:dyDescent="0.25">
      <c r="C146" s="55"/>
      <c r="D146" s="56" t="e">
        <f>VLOOKUP(C146,'entity list for forms 5.25.21'!$A$2:$B$129,2,FALSE)</f>
        <v>#N/A</v>
      </c>
      <c r="J146" s="99">
        <f t="shared" si="4"/>
        <v>0</v>
      </c>
      <c r="K146" s="95"/>
      <c r="M146" s="106">
        <f t="shared" si="5"/>
        <v>0</v>
      </c>
      <c r="Z146" s="69"/>
      <c r="AA146" s="34"/>
      <c r="AB146" s="69"/>
      <c r="AC146" s="56"/>
      <c r="CZ146" s="30"/>
      <c r="DA146" s="30"/>
      <c r="DB146" s="30"/>
      <c r="DC146" s="30"/>
    </row>
    <row r="147" spans="3:107" hidden="1" outlineLevel="1" x14ac:dyDescent="0.25">
      <c r="C147" s="55"/>
      <c r="D147" s="56" t="e">
        <f>VLOOKUP(C147,'entity list for forms 5.25.21'!$A$2:$B$129,2,FALSE)</f>
        <v>#N/A</v>
      </c>
      <c r="J147" s="99">
        <f t="shared" si="4"/>
        <v>0</v>
      </c>
      <c r="K147" s="95"/>
      <c r="M147" s="106">
        <f t="shared" si="5"/>
        <v>0</v>
      </c>
      <c r="Z147" s="69"/>
      <c r="AA147" s="34"/>
      <c r="AB147" s="69"/>
      <c r="AC147" s="56"/>
      <c r="CZ147" s="30"/>
      <c r="DA147" s="30"/>
      <c r="DB147" s="30"/>
      <c r="DC147" s="30"/>
    </row>
    <row r="148" spans="3:107" hidden="1" outlineLevel="1" x14ac:dyDescent="0.25">
      <c r="C148" s="55"/>
      <c r="D148" s="56" t="e">
        <f>VLOOKUP(C148,'entity list for forms 5.25.21'!$A$2:$B$129,2,FALSE)</f>
        <v>#N/A</v>
      </c>
      <c r="J148" s="99">
        <f t="shared" si="4"/>
        <v>0</v>
      </c>
      <c r="K148" s="95"/>
      <c r="M148" s="106">
        <f t="shared" si="5"/>
        <v>0</v>
      </c>
      <c r="Z148" s="69"/>
      <c r="AA148" s="34"/>
      <c r="AB148" s="69"/>
      <c r="AC148" s="56"/>
      <c r="CZ148" s="30"/>
      <c r="DA148" s="30"/>
      <c r="DB148" s="30"/>
      <c r="DC148" s="30"/>
    </row>
    <row r="149" spans="3:107" hidden="1" outlineLevel="1" x14ac:dyDescent="0.25">
      <c r="C149" s="55"/>
      <c r="D149" s="56" t="e">
        <f>VLOOKUP(C149,'entity list for forms 5.25.21'!$A$2:$B$129,2,FALSE)</f>
        <v>#N/A</v>
      </c>
      <c r="J149" s="99">
        <f t="shared" si="4"/>
        <v>0</v>
      </c>
      <c r="K149" s="95"/>
      <c r="M149" s="106">
        <f t="shared" si="5"/>
        <v>0</v>
      </c>
      <c r="Z149" s="69"/>
      <c r="AA149" s="34"/>
      <c r="AB149" s="69"/>
      <c r="AC149" s="56"/>
      <c r="CZ149" s="30"/>
      <c r="DA149" s="30"/>
      <c r="DB149" s="30"/>
      <c r="DC149" s="30"/>
    </row>
    <row r="150" spans="3:107" hidden="1" outlineLevel="1" x14ac:dyDescent="0.25">
      <c r="C150" s="55"/>
      <c r="D150" s="56" t="e">
        <f>VLOOKUP(C150,'entity list for forms 5.25.21'!$A$2:$B$129,2,FALSE)</f>
        <v>#N/A</v>
      </c>
      <c r="J150" s="99">
        <f t="shared" si="4"/>
        <v>0</v>
      </c>
      <c r="K150" s="95"/>
      <c r="M150" s="106">
        <f t="shared" si="5"/>
        <v>0</v>
      </c>
      <c r="Z150" s="69"/>
      <c r="AA150" s="34"/>
      <c r="AB150" s="69"/>
      <c r="AC150" s="79"/>
      <c r="CZ150" s="30"/>
      <c r="DA150" s="30"/>
      <c r="DB150" s="30"/>
      <c r="DC150" s="30"/>
    </row>
    <row r="151" spans="3:107" hidden="1" outlineLevel="1" x14ac:dyDescent="0.25">
      <c r="C151" s="55"/>
      <c r="D151" s="56" t="e">
        <f>VLOOKUP(C151,'entity list for forms 5.25.21'!$A$2:$B$129,2,FALSE)</f>
        <v>#N/A</v>
      </c>
      <c r="J151" s="99">
        <f t="shared" si="4"/>
        <v>0</v>
      </c>
      <c r="K151" s="95"/>
      <c r="M151" s="106">
        <f t="shared" si="5"/>
        <v>0</v>
      </c>
      <c r="Z151" s="69"/>
      <c r="AA151" s="34"/>
      <c r="AB151" s="69"/>
      <c r="AC151" s="79"/>
      <c r="CZ151" s="30"/>
      <c r="DA151" s="30"/>
      <c r="DB151" s="30"/>
      <c r="DC151" s="30"/>
    </row>
    <row r="152" spans="3:107" hidden="1" outlineLevel="1" x14ac:dyDescent="0.25">
      <c r="C152" s="55"/>
      <c r="D152" s="56" t="e">
        <f>VLOOKUP(C152,'entity list for forms 5.25.21'!$A$2:$B$129,2,FALSE)</f>
        <v>#N/A</v>
      </c>
      <c r="J152" s="99">
        <f t="shared" si="4"/>
        <v>0</v>
      </c>
      <c r="K152" s="95"/>
      <c r="M152" s="106">
        <f t="shared" si="5"/>
        <v>0</v>
      </c>
      <c r="Z152" s="69"/>
      <c r="AA152" s="34"/>
      <c r="AB152" s="69"/>
      <c r="AC152" s="56"/>
      <c r="CZ152" s="30"/>
      <c r="DA152" s="30"/>
      <c r="DB152" s="30"/>
      <c r="DC152" s="30"/>
    </row>
    <row r="153" spans="3:107" hidden="1" outlineLevel="1" x14ac:dyDescent="0.25">
      <c r="C153" s="55"/>
      <c r="D153" s="56" t="e">
        <f>VLOOKUP(C153,'entity list for forms 5.25.21'!$A$2:$B$129,2,FALSE)</f>
        <v>#N/A</v>
      </c>
      <c r="J153" s="99">
        <f t="shared" si="4"/>
        <v>0</v>
      </c>
      <c r="K153" s="95"/>
      <c r="M153" s="106">
        <f t="shared" si="5"/>
        <v>0</v>
      </c>
      <c r="Z153" s="69"/>
      <c r="AA153" s="34"/>
      <c r="AB153" s="69"/>
      <c r="AC153" s="56"/>
      <c r="CZ153" s="30"/>
      <c r="DA153" s="30"/>
      <c r="DB153" s="30"/>
      <c r="DC153" s="30"/>
    </row>
    <row r="154" spans="3:107" collapsed="1" x14ac:dyDescent="0.25">
      <c r="D154" s="34"/>
      <c r="Z154" s="69"/>
      <c r="AA154" s="34"/>
      <c r="AB154" s="69"/>
      <c r="AC154" s="56"/>
      <c r="CZ154" s="30"/>
      <c r="DA154" s="30"/>
      <c r="DB154" s="30"/>
      <c r="DC154" s="30"/>
    </row>
    <row r="155" spans="3:107" x14ac:dyDescent="0.25">
      <c r="D155" s="34"/>
      <c r="Z155" s="69"/>
      <c r="AA155" s="34"/>
      <c r="AB155" s="69"/>
      <c r="AC155" s="56"/>
      <c r="CZ155" s="30"/>
      <c r="DA155" s="30"/>
      <c r="DB155" s="30"/>
      <c r="DC155" s="30"/>
    </row>
    <row r="156" spans="3:107" x14ac:dyDescent="0.25">
      <c r="D156" s="34"/>
      <c r="Z156" s="69"/>
      <c r="AA156" s="34"/>
      <c r="AB156" s="69"/>
      <c r="AC156" s="56"/>
      <c r="CZ156" s="30"/>
      <c r="DA156" s="30"/>
      <c r="DB156" s="30"/>
      <c r="DC156" s="30"/>
    </row>
    <row r="157" spans="3:107" x14ac:dyDescent="0.25">
      <c r="D157" s="34"/>
      <c r="Z157" s="69"/>
      <c r="AA157" s="34"/>
      <c r="AB157" s="69"/>
      <c r="AC157" s="56"/>
      <c r="CZ157" s="30"/>
      <c r="DA157" s="30"/>
      <c r="DB157" s="30"/>
      <c r="DC157" s="30"/>
    </row>
    <row r="158" spans="3:107" x14ac:dyDescent="0.25">
      <c r="D158" s="34"/>
      <c r="Z158" s="69"/>
      <c r="AA158" s="34"/>
      <c r="AB158" s="69"/>
      <c r="AC158" s="56"/>
      <c r="CZ158" s="30"/>
      <c r="DA158" s="30"/>
      <c r="DB158" s="30"/>
      <c r="DC158" s="30"/>
    </row>
    <row r="159" spans="3:107" x14ac:dyDescent="0.25">
      <c r="D159" s="34"/>
      <c r="Z159" s="69"/>
      <c r="AA159" s="34"/>
      <c r="AB159" s="69"/>
      <c r="AC159" s="56"/>
      <c r="CZ159" s="30"/>
      <c r="DA159" s="30"/>
      <c r="DB159" s="30"/>
      <c r="DC159" s="30"/>
    </row>
    <row r="160" spans="3:107" x14ac:dyDescent="0.25">
      <c r="D160" s="34"/>
      <c r="Z160" s="69"/>
      <c r="AA160" s="34"/>
      <c r="AB160" s="69"/>
      <c r="AC160" s="56"/>
      <c r="CZ160" s="30"/>
      <c r="DA160" s="30"/>
      <c r="DB160" s="30"/>
      <c r="DC160" s="30"/>
    </row>
    <row r="161" spans="4:107" x14ac:dyDescent="0.25">
      <c r="D161" s="34"/>
      <c r="Z161" s="69"/>
      <c r="AA161" s="34"/>
      <c r="AB161" s="69"/>
      <c r="AC161" s="56"/>
      <c r="CZ161" s="30"/>
      <c r="DA161" s="30"/>
      <c r="DB161" s="30"/>
      <c r="DC161" s="30"/>
    </row>
    <row r="162" spans="4:107" x14ac:dyDescent="0.25">
      <c r="D162" s="34"/>
      <c r="Z162" s="69"/>
      <c r="AA162" s="34"/>
      <c r="AB162" s="69"/>
      <c r="AC162" s="56"/>
      <c r="CZ162" s="30"/>
      <c r="DA162" s="30"/>
      <c r="DB162" s="30"/>
      <c r="DC162" s="30"/>
    </row>
    <row r="163" spans="4:107" x14ac:dyDescent="0.25">
      <c r="D163" s="34"/>
      <c r="Z163" s="69"/>
      <c r="AA163" s="34"/>
      <c r="AB163" s="69"/>
      <c r="AC163" s="56"/>
      <c r="CZ163" s="30"/>
      <c r="DA163" s="30"/>
      <c r="DB163" s="30"/>
      <c r="DC163" s="30"/>
    </row>
    <row r="164" spans="4:107" x14ac:dyDescent="0.25">
      <c r="D164" s="34"/>
      <c r="Z164" s="69"/>
      <c r="AA164" s="34"/>
      <c r="AB164" s="69"/>
      <c r="AC164" s="56"/>
      <c r="CZ164" s="30"/>
      <c r="DA164" s="30"/>
      <c r="DB164" s="30"/>
      <c r="DC164" s="30"/>
    </row>
    <row r="165" spans="4:107" x14ac:dyDescent="0.25">
      <c r="D165" s="34"/>
      <c r="Z165" s="69"/>
      <c r="AA165" s="34"/>
      <c r="AB165" s="69"/>
      <c r="AC165" s="56"/>
      <c r="CZ165" s="30"/>
      <c r="DA165" s="30"/>
      <c r="DB165" s="30"/>
      <c r="DC165" s="30"/>
    </row>
    <row r="166" spans="4:107" x14ac:dyDescent="0.25">
      <c r="D166" s="34"/>
      <c r="F166" s="30"/>
      <c r="H166" s="30"/>
      <c r="I166" s="30"/>
      <c r="J166" s="34"/>
      <c r="K166" s="30"/>
      <c r="T166" s="30"/>
      <c r="U166" s="30"/>
      <c r="V166" s="30"/>
      <c r="W166" s="30"/>
      <c r="X166" s="30"/>
      <c r="Y166" s="30"/>
      <c r="Z166" s="69"/>
      <c r="AA166" s="34"/>
      <c r="AB166" s="69"/>
      <c r="AC166" s="56"/>
      <c r="CZ166" s="30"/>
      <c r="DA166" s="30"/>
      <c r="DB166" s="30"/>
      <c r="DC166" s="30"/>
    </row>
    <row r="167" spans="4:107" x14ac:dyDescent="0.25">
      <c r="D167" s="34"/>
      <c r="F167" s="30"/>
      <c r="H167" s="30"/>
      <c r="I167" s="30"/>
      <c r="J167" s="34"/>
      <c r="K167" s="30"/>
      <c r="T167" s="30"/>
      <c r="U167" s="30"/>
      <c r="V167" s="30"/>
      <c r="W167" s="30"/>
      <c r="X167" s="30"/>
      <c r="Y167" s="30"/>
      <c r="Z167" s="69"/>
      <c r="AA167" s="34"/>
      <c r="AB167" s="69"/>
      <c r="AC167" s="56"/>
      <c r="CZ167" s="30"/>
      <c r="DA167" s="30"/>
      <c r="DB167" s="30"/>
      <c r="DC167" s="30"/>
    </row>
    <row r="168" spans="4:107" x14ac:dyDescent="0.25">
      <c r="D168" s="34"/>
      <c r="F168" s="30"/>
      <c r="H168" s="30"/>
      <c r="I168" s="30"/>
      <c r="J168" s="34"/>
      <c r="K168" s="30"/>
      <c r="T168" s="30"/>
      <c r="U168" s="30"/>
      <c r="V168" s="30"/>
      <c r="W168" s="30"/>
      <c r="X168" s="30"/>
      <c r="Y168" s="30"/>
      <c r="Z168" s="69"/>
      <c r="AA168" s="34"/>
      <c r="AB168" s="69"/>
      <c r="AC168" s="56"/>
      <c r="CZ168" s="30"/>
      <c r="DA168" s="30"/>
      <c r="DB168" s="30"/>
      <c r="DC168" s="30"/>
    </row>
    <row r="169" spans="4:107" x14ac:dyDescent="0.25">
      <c r="D169" s="34"/>
      <c r="F169" s="30"/>
      <c r="H169" s="30"/>
      <c r="I169" s="30"/>
      <c r="J169" s="34"/>
      <c r="K169" s="30"/>
      <c r="T169" s="30"/>
      <c r="U169" s="30"/>
      <c r="V169" s="30"/>
      <c r="W169" s="30"/>
      <c r="X169" s="30"/>
      <c r="Y169" s="30"/>
      <c r="Z169" s="69"/>
      <c r="AA169" s="34"/>
      <c r="AB169" s="69"/>
      <c r="AC169" s="56"/>
      <c r="CZ169" s="30"/>
      <c r="DA169" s="30"/>
      <c r="DB169" s="30"/>
      <c r="DC169" s="30"/>
    </row>
    <row r="170" spans="4:107" x14ac:dyDescent="0.25">
      <c r="D170" s="34"/>
      <c r="F170" s="30"/>
      <c r="H170" s="30"/>
      <c r="I170" s="30"/>
      <c r="J170" s="34"/>
      <c r="K170" s="30"/>
      <c r="T170" s="30"/>
      <c r="U170" s="30"/>
      <c r="V170" s="30"/>
      <c r="W170" s="30"/>
      <c r="X170" s="30"/>
      <c r="Y170" s="30"/>
      <c r="Z170" s="69"/>
      <c r="AA170" s="34"/>
      <c r="AB170" s="69"/>
      <c r="AC170" s="56"/>
      <c r="CZ170" s="30"/>
      <c r="DA170" s="30"/>
      <c r="DB170" s="30"/>
      <c r="DC170" s="30"/>
    </row>
    <row r="171" spans="4:107" x14ac:dyDescent="0.25">
      <c r="D171" s="34"/>
      <c r="F171" s="30"/>
      <c r="H171" s="30"/>
      <c r="I171" s="30"/>
      <c r="J171" s="34"/>
      <c r="K171" s="30"/>
      <c r="T171" s="30"/>
      <c r="U171" s="30"/>
      <c r="V171" s="30"/>
      <c r="W171" s="30"/>
      <c r="X171" s="30"/>
      <c r="Y171" s="30"/>
      <c r="Z171" s="69"/>
      <c r="AA171" s="34"/>
      <c r="AB171" s="69"/>
      <c r="AC171" s="56"/>
      <c r="CZ171" s="30"/>
      <c r="DA171" s="30"/>
      <c r="DB171" s="30"/>
      <c r="DC171" s="30"/>
    </row>
    <row r="172" spans="4:107" x14ac:dyDescent="0.25">
      <c r="D172" s="34"/>
      <c r="F172" s="30"/>
      <c r="H172" s="30"/>
      <c r="I172" s="30"/>
      <c r="J172" s="34"/>
      <c r="K172" s="30"/>
      <c r="T172" s="30"/>
      <c r="U172" s="30"/>
      <c r="V172" s="30"/>
      <c r="W172" s="30"/>
      <c r="X172" s="30"/>
      <c r="Y172" s="30"/>
      <c r="Z172" s="69"/>
      <c r="AA172" s="34"/>
      <c r="AB172" s="69"/>
      <c r="AC172" s="56"/>
      <c r="CZ172" s="30"/>
      <c r="DA172" s="30"/>
      <c r="DB172" s="30"/>
      <c r="DC172" s="30"/>
    </row>
    <row r="173" spans="4:107" x14ac:dyDescent="0.25">
      <c r="D173" s="34"/>
      <c r="F173" s="30"/>
      <c r="H173" s="30"/>
      <c r="I173" s="30"/>
      <c r="J173" s="34"/>
      <c r="K173" s="30"/>
      <c r="T173" s="30"/>
      <c r="U173" s="30"/>
      <c r="V173" s="30"/>
      <c r="W173" s="30"/>
      <c r="X173" s="30"/>
      <c r="Y173" s="30"/>
      <c r="Z173" s="69"/>
      <c r="AA173" s="34"/>
      <c r="AB173" s="69"/>
      <c r="AC173" s="56"/>
      <c r="CZ173" s="30"/>
      <c r="DA173" s="30"/>
      <c r="DB173" s="30"/>
      <c r="DC173" s="30"/>
    </row>
    <row r="174" spans="4:107" x14ac:dyDescent="0.25">
      <c r="D174" s="34"/>
      <c r="F174" s="30"/>
      <c r="H174" s="30"/>
      <c r="I174" s="30"/>
      <c r="J174" s="34"/>
      <c r="K174" s="30"/>
      <c r="T174" s="30"/>
      <c r="U174" s="30"/>
      <c r="V174" s="30"/>
      <c r="W174" s="30"/>
      <c r="X174" s="30"/>
      <c r="Y174" s="30"/>
      <c r="Z174" s="69"/>
      <c r="AA174" s="34"/>
      <c r="AB174" s="69"/>
      <c r="AC174" s="56"/>
      <c r="CZ174" s="30"/>
      <c r="DA174" s="30"/>
      <c r="DB174" s="30"/>
      <c r="DC174" s="30"/>
    </row>
    <row r="175" spans="4:107" x14ac:dyDescent="0.25">
      <c r="D175" s="34"/>
      <c r="F175" s="30"/>
      <c r="H175" s="30"/>
      <c r="I175" s="30"/>
      <c r="J175" s="34"/>
      <c r="K175" s="30"/>
      <c r="T175" s="30"/>
      <c r="U175" s="30"/>
      <c r="V175" s="30"/>
      <c r="W175" s="30"/>
      <c r="X175" s="30"/>
      <c r="Y175" s="30"/>
      <c r="Z175" s="69"/>
      <c r="AA175" s="34"/>
      <c r="AB175" s="69"/>
      <c r="AC175" s="56"/>
      <c r="CZ175" s="30"/>
      <c r="DA175" s="30"/>
      <c r="DB175" s="30"/>
      <c r="DC175" s="30"/>
    </row>
    <row r="176" spans="4:107" x14ac:dyDescent="0.25">
      <c r="D176" s="34"/>
      <c r="F176" s="30"/>
      <c r="H176" s="30"/>
      <c r="I176" s="30"/>
      <c r="J176" s="34"/>
      <c r="K176" s="30"/>
      <c r="T176" s="30"/>
      <c r="U176" s="30"/>
      <c r="V176" s="30"/>
      <c r="W176" s="30"/>
      <c r="X176" s="30"/>
      <c r="Y176" s="30"/>
      <c r="Z176" s="69"/>
      <c r="AA176" s="34"/>
      <c r="AB176" s="69"/>
      <c r="AC176" s="56"/>
      <c r="CZ176" s="30"/>
      <c r="DA176" s="30"/>
      <c r="DB176" s="30"/>
      <c r="DC176" s="30"/>
    </row>
    <row r="177" spans="4:107" x14ac:dyDescent="0.25">
      <c r="D177" s="34"/>
      <c r="F177" s="30"/>
      <c r="H177" s="30"/>
      <c r="I177" s="30"/>
      <c r="J177" s="34"/>
      <c r="K177" s="30"/>
      <c r="T177" s="30"/>
      <c r="U177" s="30"/>
      <c r="V177" s="30"/>
      <c r="W177" s="30"/>
      <c r="X177" s="30"/>
      <c r="Y177" s="30"/>
      <c r="Z177" s="69"/>
      <c r="AA177" s="34"/>
      <c r="AB177" s="69"/>
      <c r="AC177" s="56"/>
      <c r="CZ177" s="30"/>
      <c r="DA177" s="30"/>
      <c r="DB177" s="30"/>
      <c r="DC177" s="30"/>
    </row>
    <row r="178" spans="4:107" x14ac:dyDescent="0.25">
      <c r="D178" s="34"/>
      <c r="F178" s="30"/>
      <c r="H178" s="30"/>
      <c r="I178" s="30"/>
      <c r="J178" s="34"/>
      <c r="K178" s="30"/>
      <c r="T178" s="30"/>
      <c r="U178" s="30"/>
      <c r="V178" s="30"/>
      <c r="W178" s="30"/>
      <c r="X178" s="30"/>
      <c r="Y178" s="30"/>
      <c r="Z178" s="69"/>
      <c r="AA178" s="34"/>
      <c r="AB178" s="69"/>
      <c r="AC178" s="79"/>
      <c r="CZ178" s="30"/>
      <c r="DA178" s="30"/>
      <c r="DB178" s="30"/>
      <c r="DC178" s="30"/>
    </row>
    <row r="179" spans="4:107" x14ac:dyDescent="0.25">
      <c r="D179" s="34"/>
      <c r="F179" s="30"/>
      <c r="H179" s="30"/>
      <c r="I179" s="30"/>
      <c r="J179" s="34"/>
      <c r="K179" s="30"/>
      <c r="T179" s="30"/>
      <c r="U179" s="30"/>
      <c r="V179" s="30"/>
      <c r="W179" s="30"/>
      <c r="X179" s="30"/>
      <c r="Y179" s="30"/>
      <c r="Z179" s="69"/>
      <c r="AA179" s="34"/>
      <c r="AB179" s="69"/>
      <c r="AC179" s="56"/>
      <c r="CZ179" s="30"/>
      <c r="DA179" s="30"/>
      <c r="DB179" s="30"/>
      <c r="DC179" s="30"/>
    </row>
    <row r="180" spans="4:107" x14ac:dyDescent="0.25">
      <c r="D180" s="34"/>
      <c r="F180" s="30"/>
      <c r="H180" s="30"/>
      <c r="I180" s="30"/>
      <c r="J180" s="34"/>
      <c r="K180" s="30"/>
      <c r="T180" s="30"/>
      <c r="U180" s="30"/>
      <c r="V180" s="30"/>
      <c r="W180" s="30"/>
      <c r="X180" s="30"/>
      <c r="Y180" s="30"/>
      <c r="Z180" s="69"/>
      <c r="AA180" s="34"/>
      <c r="AB180" s="69"/>
      <c r="AC180" s="56"/>
      <c r="CZ180" s="30"/>
      <c r="DA180" s="30"/>
      <c r="DB180" s="30"/>
      <c r="DC180" s="30"/>
    </row>
    <row r="181" spans="4:107" x14ac:dyDescent="0.25">
      <c r="D181" s="34"/>
      <c r="F181" s="30"/>
      <c r="H181" s="30"/>
      <c r="I181" s="30"/>
      <c r="J181" s="34"/>
      <c r="K181" s="30"/>
      <c r="T181" s="30"/>
      <c r="U181" s="30"/>
      <c r="V181" s="30"/>
      <c r="W181" s="30"/>
      <c r="X181" s="30"/>
      <c r="Y181" s="30"/>
      <c r="Z181" s="69"/>
      <c r="AA181" s="34"/>
      <c r="AB181" s="69"/>
      <c r="AC181" s="56"/>
      <c r="CZ181" s="30"/>
      <c r="DA181" s="30"/>
      <c r="DB181" s="30"/>
      <c r="DC181" s="30"/>
    </row>
    <row r="182" spans="4:107" x14ac:dyDescent="0.25">
      <c r="D182" s="34"/>
      <c r="F182" s="30"/>
      <c r="H182" s="30"/>
      <c r="I182" s="30"/>
      <c r="J182" s="34"/>
      <c r="K182" s="30"/>
      <c r="T182" s="30"/>
      <c r="U182" s="30"/>
      <c r="V182" s="30"/>
      <c r="W182" s="30"/>
      <c r="X182" s="30"/>
      <c r="Y182" s="30"/>
      <c r="Z182" s="69"/>
      <c r="AA182" s="34"/>
      <c r="AB182" s="69"/>
      <c r="AC182" s="56"/>
      <c r="CZ182" s="30"/>
      <c r="DA182" s="30"/>
      <c r="DB182" s="30"/>
      <c r="DC182" s="30"/>
    </row>
    <row r="183" spans="4:107" x14ac:dyDescent="0.25">
      <c r="D183" s="34"/>
      <c r="F183" s="30"/>
      <c r="H183" s="30"/>
      <c r="I183" s="30"/>
      <c r="J183" s="34"/>
      <c r="K183" s="30"/>
      <c r="T183" s="30"/>
      <c r="U183" s="30"/>
      <c r="V183" s="30"/>
      <c r="W183" s="30"/>
      <c r="X183" s="30"/>
      <c r="Y183" s="30"/>
      <c r="Z183" s="69"/>
      <c r="AA183" s="34"/>
      <c r="AB183" s="69"/>
      <c r="AC183" s="56"/>
      <c r="CZ183" s="30"/>
      <c r="DA183" s="30"/>
      <c r="DB183" s="30"/>
      <c r="DC183" s="30"/>
    </row>
    <row r="184" spans="4:107" x14ac:dyDescent="0.25">
      <c r="D184" s="34"/>
      <c r="F184" s="30"/>
      <c r="H184" s="30"/>
      <c r="I184" s="30"/>
      <c r="J184" s="34"/>
      <c r="K184" s="30"/>
      <c r="T184" s="30"/>
      <c r="U184" s="30"/>
      <c r="V184" s="30"/>
      <c r="W184" s="30"/>
      <c r="X184" s="30"/>
      <c r="Y184" s="30"/>
      <c r="Z184" s="69"/>
      <c r="AA184" s="34"/>
      <c r="AB184" s="69"/>
      <c r="AC184" s="56"/>
      <c r="CZ184" s="30"/>
      <c r="DA184" s="30"/>
      <c r="DB184" s="30"/>
      <c r="DC184" s="30"/>
    </row>
    <row r="185" spans="4:107" x14ac:dyDescent="0.25">
      <c r="D185" s="34"/>
      <c r="F185" s="30"/>
      <c r="H185" s="30"/>
      <c r="I185" s="30"/>
      <c r="J185" s="34"/>
      <c r="K185" s="30"/>
      <c r="T185" s="30"/>
      <c r="U185" s="30"/>
      <c r="V185" s="30"/>
      <c r="W185" s="30"/>
      <c r="X185" s="30"/>
      <c r="Y185" s="30"/>
      <c r="Z185" s="69"/>
      <c r="AA185" s="34"/>
      <c r="AB185" s="69"/>
      <c r="AC185" s="56"/>
      <c r="CZ185" s="30"/>
      <c r="DA185" s="30"/>
      <c r="DB185" s="30"/>
      <c r="DC185" s="30"/>
    </row>
    <row r="186" spans="4:107" x14ac:dyDescent="0.25">
      <c r="D186" s="34"/>
      <c r="F186" s="30"/>
      <c r="H186" s="30"/>
      <c r="I186" s="30"/>
      <c r="J186" s="34"/>
      <c r="K186" s="30"/>
      <c r="T186" s="30"/>
      <c r="U186" s="30"/>
      <c r="V186" s="30"/>
      <c r="W186" s="30"/>
      <c r="X186" s="30"/>
      <c r="Y186" s="30"/>
      <c r="Z186" s="69"/>
      <c r="AA186" s="34"/>
      <c r="AB186" s="69"/>
      <c r="AC186" s="56"/>
      <c r="CZ186" s="30"/>
      <c r="DA186" s="30"/>
      <c r="DB186" s="30"/>
      <c r="DC186" s="30"/>
    </row>
    <row r="187" spans="4:107" x14ac:dyDescent="0.25">
      <c r="D187" s="34"/>
      <c r="F187" s="30"/>
      <c r="H187" s="30"/>
      <c r="I187" s="30"/>
      <c r="J187" s="34"/>
      <c r="K187" s="30"/>
      <c r="T187" s="30"/>
      <c r="U187" s="30"/>
      <c r="V187" s="30"/>
      <c r="W187" s="30"/>
      <c r="X187" s="30"/>
      <c r="Y187" s="30"/>
      <c r="Z187" s="69"/>
      <c r="AA187" s="34"/>
      <c r="AB187" s="69"/>
      <c r="AC187" s="56"/>
      <c r="CZ187" s="30"/>
      <c r="DA187" s="30"/>
      <c r="DB187" s="30"/>
      <c r="DC187" s="30"/>
    </row>
    <row r="188" spans="4:107" x14ac:dyDescent="0.25">
      <c r="D188" s="34"/>
      <c r="F188" s="30"/>
      <c r="H188" s="30"/>
      <c r="I188" s="30"/>
      <c r="J188" s="34"/>
      <c r="K188" s="30"/>
      <c r="T188" s="30"/>
      <c r="U188" s="30"/>
      <c r="V188" s="30"/>
      <c r="W188" s="30"/>
      <c r="X188" s="30"/>
      <c r="Y188" s="30"/>
      <c r="Z188" s="69"/>
      <c r="AA188" s="34"/>
      <c r="AB188" s="69"/>
      <c r="AC188" s="56"/>
      <c r="CZ188" s="30"/>
      <c r="DA188" s="30"/>
      <c r="DB188" s="30"/>
      <c r="DC188" s="30"/>
    </row>
    <row r="189" spans="4:107" x14ac:dyDescent="0.25">
      <c r="D189" s="34"/>
      <c r="F189" s="30"/>
      <c r="H189" s="30"/>
      <c r="I189" s="30"/>
      <c r="J189" s="34"/>
      <c r="K189" s="30"/>
      <c r="T189" s="30"/>
      <c r="U189" s="30"/>
      <c r="V189" s="30"/>
      <c r="W189" s="30"/>
      <c r="X189" s="30"/>
      <c r="Y189" s="30"/>
      <c r="Z189" s="69"/>
      <c r="AA189" s="34"/>
      <c r="AB189" s="69"/>
      <c r="AC189" s="56"/>
      <c r="CZ189" s="30"/>
      <c r="DA189" s="30"/>
      <c r="DB189" s="30"/>
      <c r="DC189" s="30"/>
    </row>
    <row r="190" spans="4:107" x14ac:dyDescent="0.25">
      <c r="D190" s="34"/>
      <c r="F190" s="30"/>
      <c r="H190" s="30"/>
      <c r="I190" s="30"/>
      <c r="J190" s="34"/>
      <c r="K190" s="30"/>
      <c r="T190" s="30"/>
      <c r="U190" s="30"/>
      <c r="V190" s="30"/>
      <c r="W190" s="30"/>
      <c r="X190" s="30"/>
      <c r="Y190" s="30"/>
      <c r="Z190" s="69"/>
      <c r="AA190" s="34"/>
      <c r="AB190" s="69"/>
      <c r="AC190" s="56"/>
      <c r="CZ190" s="30"/>
      <c r="DA190" s="30"/>
      <c r="DB190" s="30"/>
      <c r="DC190" s="30"/>
    </row>
    <row r="191" spans="4:107" x14ac:dyDescent="0.25">
      <c r="D191" s="34"/>
      <c r="F191" s="30"/>
      <c r="H191" s="30"/>
      <c r="I191" s="30"/>
      <c r="J191" s="34"/>
      <c r="K191" s="30"/>
      <c r="T191" s="30"/>
      <c r="U191" s="30"/>
      <c r="V191" s="30"/>
      <c r="W191" s="30"/>
      <c r="X191" s="30"/>
      <c r="Y191" s="30"/>
      <c r="Z191" s="69"/>
      <c r="AA191" s="34"/>
      <c r="AB191" s="69"/>
      <c r="AC191" s="56"/>
      <c r="CZ191" s="30"/>
      <c r="DA191" s="30"/>
      <c r="DB191" s="30"/>
      <c r="DC191" s="30"/>
    </row>
    <row r="192" spans="4:107" x14ac:dyDescent="0.25">
      <c r="D192" s="34"/>
      <c r="F192" s="30"/>
      <c r="H192" s="30"/>
      <c r="I192" s="30"/>
      <c r="J192" s="34"/>
      <c r="K192" s="30"/>
      <c r="T192" s="30"/>
      <c r="U192" s="30"/>
      <c r="V192" s="30"/>
      <c r="W192" s="30"/>
      <c r="X192" s="30"/>
      <c r="Y192" s="30"/>
      <c r="Z192" s="69"/>
      <c r="AA192" s="34"/>
      <c r="AB192" s="69"/>
      <c r="AC192" s="56"/>
      <c r="CZ192" s="30"/>
      <c r="DA192" s="30"/>
      <c r="DB192" s="30"/>
      <c r="DC192" s="30"/>
    </row>
    <row r="193" spans="4:107" x14ac:dyDescent="0.25">
      <c r="D193" s="34"/>
      <c r="F193" s="30"/>
      <c r="H193" s="30"/>
      <c r="I193" s="30"/>
      <c r="J193" s="34"/>
      <c r="K193" s="30"/>
      <c r="T193" s="30"/>
      <c r="U193" s="30"/>
      <c r="V193" s="30"/>
      <c r="W193" s="30"/>
      <c r="X193" s="30"/>
      <c r="Y193" s="30"/>
      <c r="Z193" s="69"/>
      <c r="AA193" s="34"/>
      <c r="AB193" s="69"/>
      <c r="AC193" s="56"/>
      <c r="CZ193" s="30"/>
      <c r="DA193" s="30"/>
      <c r="DB193" s="30"/>
      <c r="DC193" s="30"/>
    </row>
    <row r="194" spans="4:107" x14ac:dyDescent="0.25">
      <c r="F194" s="30"/>
      <c r="H194" s="30"/>
      <c r="I194" s="30"/>
      <c r="J194" s="34"/>
      <c r="K194" s="30"/>
      <c r="T194" s="30"/>
      <c r="U194" s="30"/>
      <c r="V194" s="30"/>
      <c r="W194" s="30"/>
      <c r="X194" s="30"/>
      <c r="Y194" s="30"/>
      <c r="Z194" s="69"/>
      <c r="AA194" s="34"/>
      <c r="AB194" s="69"/>
      <c r="AC194" s="56"/>
      <c r="CZ194" s="30"/>
      <c r="DA194" s="30"/>
      <c r="DB194" s="30"/>
      <c r="DC194" s="30"/>
    </row>
    <row r="195" spans="4:107" x14ac:dyDescent="0.25">
      <c r="F195" s="30"/>
      <c r="H195" s="30"/>
      <c r="I195" s="30"/>
      <c r="J195" s="34"/>
      <c r="K195" s="30"/>
      <c r="T195" s="30"/>
      <c r="U195" s="30"/>
      <c r="V195" s="30"/>
      <c r="W195" s="30"/>
      <c r="X195" s="30"/>
      <c r="Y195" s="30"/>
      <c r="Z195" s="69"/>
      <c r="AA195" s="34"/>
      <c r="AB195" s="69"/>
      <c r="AC195" s="56"/>
      <c r="CZ195" s="30"/>
      <c r="DA195" s="30"/>
      <c r="DB195" s="30"/>
      <c r="DC195" s="30"/>
    </row>
  </sheetData>
  <sheetProtection algorithmName="SHA-512" hashValue="l2K/fc/XllatzxEyVbAGEhOPOUZdyj///6C3HKBwX2ZMn2phNuMGdGQ9Iz7jG+KVYb7AH+RX1VoehJGW44FLeg==" saltValue="hntitk8mmMOujnnoky7/fw==" spinCount="100000" sheet="1" formatCells="0" formatColumns="0" formatRows="0" insertColumns="0" insertRows="0" autoFilter="0"/>
  <dataConsolidate/>
  <mergeCells count="2">
    <mergeCell ref="C15:D15"/>
    <mergeCell ref="C98:D98"/>
  </mergeCells>
  <conditionalFormatting sqref="L22">
    <cfRule type="cellIs" dxfId="34" priority="32" stopIfTrue="1" operator="greaterThanOrEqual">
      <formula>250000</formula>
    </cfRule>
  </conditionalFormatting>
  <conditionalFormatting sqref="L23:L98">
    <cfRule type="cellIs" dxfId="33" priority="31" stopIfTrue="1" operator="greaterThanOrEqual">
      <formula>250000</formula>
    </cfRule>
  </conditionalFormatting>
  <conditionalFormatting sqref="L108:L153">
    <cfRule type="cellIs" dxfId="32" priority="30" stopIfTrue="1" operator="greaterThanOrEqual">
      <formula>250000</formula>
    </cfRule>
  </conditionalFormatting>
  <conditionalFormatting sqref="N22:N42">
    <cfRule type="expression" dxfId="31" priority="28">
      <formula>IF(M22&gt;250000,N22="")</formula>
    </cfRule>
    <cfRule type="expression" dxfId="30" priority="29">
      <formula>"$M22&gt;=205,000"</formula>
    </cfRule>
  </conditionalFormatting>
  <conditionalFormatting sqref="N108:N128">
    <cfRule type="expression" dxfId="29" priority="26">
      <formula>IF(M108&gt;250000,N108="")</formula>
    </cfRule>
    <cfRule type="expression" dxfId="28" priority="27">
      <formula>"$M22&gt;=205,000"</formula>
    </cfRule>
  </conditionalFormatting>
  <conditionalFormatting sqref="L22">
    <cfRule type="cellIs" dxfId="27" priority="25" stopIfTrue="1" operator="greaterThanOrEqual">
      <formula>250000</formula>
    </cfRule>
  </conditionalFormatting>
  <conditionalFormatting sqref="L22">
    <cfRule type="expression" dxfId="26" priority="21" stopIfTrue="1">
      <formula>IF(J22&gt;250000,$L22="")</formula>
    </cfRule>
  </conditionalFormatting>
  <conditionalFormatting sqref="L22">
    <cfRule type="cellIs" dxfId="25" priority="24" stopIfTrue="1" operator="greaterThanOrEqual">
      <formula>250000</formula>
    </cfRule>
  </conditionalFormatting>
  <conditionalFormatting sqref="L22">
    <cfRule type="expression" dxfId="24" priority="23" stopIfTrue="1">
      <formula>AND(J$22&gt;=250, L$22=blank)</formula>
    </cfRule>
  </conditionalFormatting>
  <conditionalFormatting sqref="L22">
    <cfRule type="cellIs" dxfId="23" priority="22" stopIfTrue="1" operator="greaterThanOrEqual">
      <formula>250000</formula>
    </cfRule>
  </conditionalFormatting>
  <conditionalFormatting sqref="L23:L42">
    <cfRule type="cellIs" dxfId="22" priority="20" stopIfTrue="1" operator="greaterThanOrEqual">
      <formula>250000</formula>
    </cfRule>
  </conditionalFormatting>
  <conditionalFormatting sqref="L23:L42">
    <cfRule type="cellIs" dxfId="21" priority="19" stopIfTrue="1" operator="greaterThanOrEqual">
      <formula>250000</formula>
    </cfRule>
  </conditionalFormatting>
  <conditionalFormatting sqref="L23:L42">
    <cfRule type="expression" dxfId="20" priority="15" stopIfTrue="1">
      <formula>IF(J23&gt;250000,$L23="")</formula>
    </cfRule>
  </conditionalFormatting>
  <conditionalFormatting sqref="L23:L42">
    <cfRule type="cellIs" dxfId="19" priority="18" stopIfTrue="1" operator="greaterThanOrEqual">
      <formula>250000</formula>
    </cfRule>
  </conditionalFormatting>
  <conditionalFormatting sqref="L23:L42">
    <cfRule type="expression" dxfId="18" priority="17" stopIfTrue="1">
      <formula>AND(J$22&gt;=250, L$22=blank)</formula>
    </cfRule>
  </conditionalFormatting>
  <conditionalFormatting sqref="L23:L42">
    <cfRule type="cellIs" dxfId="17" priority="16" stopIfTrue="1" operator="greaterThanOrEqual">
      <formula>250000</formula>
    </cfRule>
  </conditionalFormatting>
  <conditionalFormatting sqref="L108:L127">
    <cfRule type="cellIs" dxfId="16" priority="14" stopIfTrue="1" operator="greaterThanOrEqual">
      <formula>250000</formula>
    </cfRule>
  </conditionalFormatting>
  <conditionalFormatting sqref="L108:L127">
    <cfRule type="cellIs" dxfId="15" priority="13" stopIfTrue="1" operator="greaterThanOrEqual">
      <formula>250000</formula>
    </cfRule>
  </conditionalFormatting>
  <conditionalFormatting sqref="L108:L127">
    <cfRule type="cellIs" dxfId="14" priority="12" stopIfTrue="1" operator="greaterThanOrEqual">
      <formula>250000</formula>
    </cfRule>
  </conditionalFormatting>
  <conditionalFormatting sqref="L108:L127">
    <cfRule type="expression" dxfId="13" priority="8" stopIfTrue="1">
      <formula>IF(J108&gt;250000,$L108="")</formula>
    </cfRule>
  </conditionalFormatting>
  <conditionalFormatting sqref="L108:L127">
    <cfRule type="cellIs" dxfId="12" priority="11" stopIfTrue="1" operator="greaterThanOrEqual">
      <formula>250000</formula>
    </cfRule>
  </conditionalFormatting>
  <conditionalFormatting sqref="L108:L127">
    <cfRule type="expression" dxfId="11" priority="10" stopIfTrue="1">
      <formula>AND(J$22&gt;=250, L$22=blank)</formula>
    </cfRule>
  </conditionalFormatting>
  <conditionalFormatting sqref="L108:L127">
    <cfRule type="cellIs" dxfId="10" priority="9" stopIfTrue="1" operator="greaterThanOrEqual">
      <formula>250000</formula>
    </cfRule>
  </conditionalFormatting>
  <conditionalFormatting sqref="L128">
    <cfRule type="cellIs" dxfId="9" priority="7" stopIfTrue="1" operator="greaterThanOrEqual">
      <formula>250000</formula>
    </cfRule>
  </conditionalFormatting>
  <conditionalFormatting sqref="L128">
    <cfRule type="cellIs" dxfId="8" priority="6" stopIfTrue="1" operator="greaterThanOrEqual">
      <formula>250000</formula>
    </cfRule>
  </conditionalFormatting>
  <conditionalFormatting sqref="L128">
    <cfRule type="cellIs" dxfId="7" priority="5" stopIfTrue="1" operator="greaterThanOrEqual">
      <formula>250000</formula>
    </cfRule>
  </conditionalFormatting>
  <conditionalFormatting sqref="L128">
    <cfRule type="expression" dxfId="6" priority="1" stopIfTrue="1">
      <formula>IF(J128&gt;250000,$L128="")</formula>
    </cfRule>
  </conditionalFormatting>
  <conditionalFormatting sqref="L128">
    <cfRule type="cellIs" dxfId="5" priority="4" stopIfTrue="1" operator="greaterThanOrEqual">
      <formula>250000</formula>
    </cfRule>
  </conditionalFormatting>
  <conditionalFormatting sqref="L128">
    <cfRule type="expression" dxfId="4" priority="3" stopIfTrue="1">
      <formula>AND(J$22&gt;=250, L$22=blank)</formula>
    </cfRule>
  </conditionalFormatting>
  <conditionalFormatting sqref="L128">
    <cfRule type="cellIs" dxfId="3" priority="2" stopIfTrue="1" operator="greaterThanOrEqual">
      <formula>250000</formula>
    </cfRule>
  </conditionalFormatting>
  <dataValidations count="3">
    <dataValidation type="list" allowBlank="1" showErrorMessage="1" sqref="C97" xr:uid="{D6109C25-C0F4-4950-A5CF-F0D0B1681684}">
      <formula1>BU</formula1>
    </dataValidation>
    <dataValidation type="list" allowBlank="1" showErrorMessage="1" sqref="C43:C96" xr:uid="{A1783DF2-44F4-4836-A46B-B6005B9C03B0}">
      <formula1>#REF!</formula1>
    </dataValidation>
    <dataValidation type="list" allowBlank="1" showInputMessage="1" showErrorMessage="1" sqref="K43:K98 K129:K153" xr:uid="{E014C707-5949-4B93-8D09-C59BEAAB4FB0}">
      <formula1>#REF!</formula1>
    </dataValidation>
  </dataValidations>
  <pageMargins left="0.35" right="0.45" top="1.32" bottom="0.75" header="0.35" footer="0.5"/>
  <pageSetup scale="38" fitToHeight="4" orientation="portrait" r:id="rId1"/>
  <headerFooter>
    <oddHeader xml:space="preserve">&amp;L&amp;"Times New Roman,Bold"&amp;12&amp;K870E00&amp;G&amp;C&amp;"Arial,Bold"&amp;12
&amp;R&amp;"Times New Roman,Bold"&amp;12 &amp;K870E002021 ACFR Information&amp;"Arial,Regular"&amp;10&amp;K000000
</oddHeader>
    <oddFooter>&amp;L&amp;"Times New Roman,Italic"&amp;9Page &amp;P of &amp;N
&amp;Z&amp;F &amp;A&amp;R&amp;"Times New Roman,Italic"&amp;9&amp;D &amp;T</oddFooter>
  </headerFooter>
  <rowBreaks count="1" manualBreakCount="1">
    <brk id="98" max="13" man="1"/>
  </rowBreaks>
  <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r:uid="{5712E117-804C-40B3-B30E-AE7481A10A86}">
          <x14:formula1>
            <xm:f>'entity list for forms 5.25.21'!$A$2:$A$129</xm:f>
          </x14:formula1>
          <xm:sqref>D3</xm:sqref>
        </x14:dataValidation>
        <x14:dataValidation type="list" allowBlank="1" showErrorMessage="1" xr:uid="{9D7CF79C-41EA-4BCF-AB5D-6BB194E336C4}">
          <x14:formula1>
            <xm:f>'entity list for forms 5.25.21'!$A$2:$A$129</xm:f>
          </x14:formula1>
          <xm:sqref>C22:C42 C108:C153</xm:sqref>
        </x14:dataValidation>
        <x14:dataValidation type="list" allowBlank="1" showInputMessage="1" showErrorMessage="1" xr:uid="{2B66BBF2-618A-4457-B9D1-88CC39E60345}">
          <x14:formula1>
            <xm:f>'entity list for forms 5.25.21'!$F$2</xm:f>
          </x14:formula1>
          <xm:sqref>C11</xm:sqref>
        </x14:dataValidation>
        <x14:dataValidation type="list" allowBlank="1" showInputMessage="1" showErrorMessage="1" xr:uid="{5EE8DA55-62A0-4584-BDB6-99B941CCC4E3}">
          <x14:formula1>
            <xm:f>'entity list for forms 5.25.21'!$I$2:$I$3</xm:f>
          </x14:formula1>
          <xm:sqref>K22:K42 K108:K128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
  <sheetViews>
    <sheetView zoomScaleNormal="100" workbookViewId="0"/>
  </sheetViews>
  <sheetFormatPr defaultColWidth="9.109375" defaultRowHeight="13.8" x14ac:dyDescent="0.25"/>
  <cols>
    <col min="1" max="16384" width="9.109375" style="34"/>
  </cols>
  <sheetData>
    <row r="1" spans="1:1" x14ac:dyDescent="0.25">
      <c r="A1" s="34" t="s">
        <v>304</v>
      </c>
    </row>
  </sheetData>
  <pageMargins left="0.35" right="0.45" top="1.32" bottom="0.75" header="0.35" footer="0.5"/>
  <pageSetup scale="72" orientation="portrait" r:id="rId1"/>
  <headerFooter>
    <oddHeader xml:space="preserve">&amp;L&amp;G&amp;C&amp;"Arial,Bold"&amp;12
&amp;R&amp;"Times New Roman,Bold"&amp;12&amp;K002060 2021 ACFR Information&amp;"Arial,Regular"&amp;10
</oddHeader>
    <oddFooter>&amp;L&amp;"Times New Roman,Italic"&amp;8Page &amp;P of &amp;N
&amp;Z&amp;F &amp;A&amp;R&amp;"Times New Roman,Italic"&amp;8&amp;D &amp;T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
  <sheetViews>
    <sheetView zoomScaleNormal="100" workbookViewId="0"/>
  </sheetViews>
  <sheetFormatPr defaultColWidth="9.109375" defaultRowHeight="13.8" x14ac:dyDescent="0.25"/>
  <cols>
    <col min="1" max="16384" width="9.109375" style="34"/>
  </cols>
  <sheetData/>
  <pageMargins left="0.35" right="0.45" top="1.32" bottom="0.75" header="0.35" footer="0.5"/>
  <pageSetup scale="72" orientation="portrait" r:id="rId1"/>
  <headerFooter>
    <oddHeader xml:space="preserve">&amp;L&amp;G&amp;C&amp;"Arial,Bold"&amp;12
&amp;R&amp;"Times New Roman,Bold"&amp;12&amp;K002060 2021 ACFR Information&amp;"Arial,Regular"&amp;10
</oddHeader>
    <oddFooter>&amp;L&amp;"Times New Roman,Italic"&amp;9Page &amp;P of &amp;N
&amp;Z&amp;F &amp;A&amp;R&amp;"Times New Roman,Italic"&amp;9&amp;D &amp;T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DC77"/>
  <sheetViews>
    <sheetView zoomScaleNormal="100" workbookViewId="0"/>
  </sheetViews>
  <sheetFormatPr defaultColWidth="9.109375" defaultRowHeight="13.8" x14ac:dyDescent="0.25"/>
  <cols>
    <col min="1" max="1" width="2.88671875" style="34" customWidth="1"/>
    <col min="2" max="2" width="4.33203125" style="34" customWidth="1"/>
    <col min="3" max="3" width="14" style="34" customWidth="1"/>
    <col min="4" max="4" width="52.44140625" style="34" customWidth="1"/>
    <col min="5" max="5" width="3.6640625" style="34" customWidth="1"/>
    <col min="6" max="6" width="15" style="110" bestFit="1" customWidth="1"/>
    <col min="7" max="7" width="3.6640625" style="34" customWidth="1"/>
    <col min="8" max="8" width="21.5546875" style="99" customWidth="1"/>
    <col min="9" max="9" width="13.109375" style="99" customWidth="1"/>
    <col min="10" max="10" width="21.6640625" style="99" customWidth="1"/>
    <col min="11" max="11" width="27.6640625" style="99" bestFit="1" customWidth="1"/>
    <col min="12" max="12" width="15.33203125" style="103" customWidth="1"/>
    <col min="13" max="13" width="15.109375" style="103" customWidth="1"/>
    <col min="14" max="14" width="43.5546875" style="103" customWidth="1"/>
    <col min="15" max="20" width="9.109375" style="34"/>
    <col min="21" max="21" width="12.5546875" style="34" customWidth="1"/>
    <col min="22" max="25" width="9.109375" style="34"/>
    <col min="26" max="26" width="10.88671875" style="19" bestFit="1" customWidth="1"/>
    <col min="27" max="27" width="65.33203125" style="19" customWidth="1"/>
    <col min="28" max="29" width="9.109375" style="19"/>
    <col min="30" max="37" width="9.109375" style="34"/>
    <col min="38" max="38" width="14.33203125" style="34" hidden="1" customWidth="1"/>
    <col min="39" max="103" width="9.109375" style="34"/>
    <col min="104" max="104" width="10.88671875" style="19" customWidth="1"/>
    <col min="105" max="105" width="10" style="19" customWidth="1"/>
    <col min="106" max="107" width="9.109375" style="19" customWidth="1"/>
    <col min="108" max="16384" width="9.109375" style="34"/>
  </cols>
  <sheetData>
    <row r="1" spans="1:107" s="33" customFormat="1" ht="18" x14ac:dyDescent="0.35">
      <c r="A1" s="108" t="s">
        <v>0</v>
      </c>
      <c r="F1" s="109"/>
      <c r="H1" s="98"/>
      <c r="I1" s="98"/>
      <c r="J1" s="98"/>
      <c r="K1" s="98"/>
      <c r="L1" s="102"/>
      <c r="M1" s="102"/>
      <c r="N1" s="102"/>
      <c r="Z1" s="65"/>
      <c r="AA1" s="66"/>
      <c r="AB1" s="67"/>
      <c r="AC1" s="68"/>
    </row>
    <row r="2" spans="1:107" x14ac:dyDescent="0.25">
      <c r="Z2" s="69"/>
      <c r="AA2" s="34"/>
      <c r="AB2" s="69"/>
      <c r="AC2" s="56"/>
      <c r="AL2" s="34" t="s">
        <v>21</v>
      </c>
    </row>
    <row r="3" spans="1:107" ht="21" customHeight="1" x14ac:dyDescent="0.3">
      <c r="A3" s="111"/>
      <c r="B3" s="112" t="s">
        <v>18</v>
      </c>
      <c r="C3" s="113" t="s">
        <v>73</v>
      </c>
      <c r="D3" s="51">
        <v>40700</v>
      </c>
      <c r="G3" s="114" t="s">
        <v>305</v>
      </c>
      <c r="Z3" s="69"/>
      <c r="AA3" s="34"/>
      <c r="AB3" s="69"/>
      <c r="AC3" s="56"/>
    </row>
    <row r="4" spans="1:107" x14ac:dyDescent="0.25">
      <c r="A4" s="111"/>
      <c r="C4" s="113" t="s">
        <v>74</v>
      </c>
      <c r="D4" s="51" t="e">
        <f>VLOOKUP(D3,#REF!,2,FALSE)</f>
        <v>#REF!</v>
      </c>
      <c r="G4" s="114" t="s">
        <v>306</v>
      </c>
      <c r="Z4" s="69"/>
      <c r="AA4" s="34"/>
      <c r="AB4" s="69"/>
      <c r="AC4" s="56"/>
    </row>
    <row r="5" spans="1:107" x14ac:dyDescent="0.25">
      <c r="A5" s="111"/>
      <c r="C5" s="113" t="s">
        <v>75</v>
      </c>
      <c r="D5" s="51" t="s">
        <v>179</v>
      </c>
      <c r="Z5" s="69"/>
      <c r="AA5" s="34"/>
      <c r="AB5" s="69"/>
      <c r="AC5" s="56"/>
    </row>
    <row r="6" spans="1:107" x14ac:dyDescent="0.25">
      <c r="A6" s="111"/>
      <c r="C6" s="113" t="s">
        <v>76</v>
      </c>
      <c r="D6" s="115" t="s">
        <v>180</v>
      </c>
      <c r="Z6" s="69"/>
      <c r="AA6" s="34"/>
      <c r="AB6" s="69"/>
      <c r="AC6" s="56"/>
    </row>
    <row r="7" spans="1:107" x14ac:dyDescent="0.25">
      <c r="C7" s="113" t="s">
        <v>279</v>
      </c>
      <c r="D7" s="116" t="s">
        <v>280</v>
      </c>
      <c r="Z7" s="69"/>
      <c r="AA7" s="34"/>
      <c r="AB7" s="69"/>
      <c r="AC7" s="56"/>
    </row>
    <row r="8" spans="1:107" ht="6" customHeight="1" x14ac:dyDescent="0.25">
      <c r="Z8" s="69"/>
      <c r="AA8" s="34"/>
      <c r="AB8" s="69"/>
      <c r="AC8" s="56"/>
    </row>
    <row r="9" spans="1:107" x14ac:dyDescent="0.25">
      <c r="Z9" s="69"/>
      <c r="AA9" s="34"/>
      <c r="AB9" s="69"/>
      <c r="AC9" s="56"/>
    </row>
    <row r="10" spans="1:107" ht="14.4" thickBot="1" x14ac:dyDescent="0.3">
      <c r="Z10" s="69"/>
      <c r="AA10" s="34"/>
      <c r="AB10" s="69"/>
      <c r="AC10" s="56"/>
    </row>
    <row r="11" spans="1:107" ht="16.2" thickBot="1" x14ac:dyDescent="0.35">
      <c r="B11" s="112" t="s">
        <v>19</v>
      </c>
      <c r="C11" s="117"/>
      <c r="D11" s="118" t="s">
        <v>178</v>
      </c>
      <c r="Z11" s="69"/>
      <c r="AA11" s="34"/>
      <c r="AB11" s="69"/>
      <c r="AC11" s="56"/>
    </row>
    <row r="12" spans="1:107" ht="15.6" x14ac:dyDescent="0.3">
      <c r="D12" s="119"/>
      <c r="Z12" s="69"/>
      <c r="AA12" s="34"/>
      <c r="AB12" s="69"/>
      <c r="AC12" s="56"/>
    </row>
    <row r="13" spans="1:107" ht="41.4" x14ac:dyDescent="0.25">
      <c r="D13" s="96" t="s">
        <v>317</v>
      </c>
      <c r="Z13" s="69"/>
      <c r="AA13" s="34"/>
      <c r="AB13" s="69"/>
      <c r="AC13" s="56"/>
    </row>
    <row r="14" spans="1:107" x14ac:dyDescent="0.25">
      <c r="Z14" s="69"/>
      <c r="AA14" s="34"/>
      <c r="AB14" s="69"/>
      <c r="AC14" s="56"/>
    </row>
    <row r="15" spans="1:107" ht="15.6" x14ac:dyDescent="0.3">
      <c r="B15" s="112" t="s">
        <v>20</v>
      </c>
      <c r="C15" s="34" t="s">
        <v>80</v>
      </c>
      <c r="Z15" s="69"/>
      <c r="AA15" s="34"/>
      <c r="AB15" s="69"/>
      <c r="AC15" s="56"/>
    </row>
    <row r="16" spans="1:107" x14ac:dyDescent="0.25">
      <c r="C16" s="34" t="s">
        <v>318</v>
      </c>
      <c r="H16" s="100" t="s">
        <v>1</v>
      </c>
      <c r="I16" s="100"/>
      <c r="J16" s="100" t="s">
        <v>1</v>
      </c>
      <c r="K16" s="100"/>
      <c r="L16" s="105" t="s">
        <v>308</v>
      </c>
      <c r="Z16" s="69"/>
      <c r="AA16" s="34"/>
      <c r="AB16" s="69"/>
      <c r="AC16" s="56"/>
      <c r="CZ16" s="34"/>
      <c r="DA16" s="34"/>
      <c r="DB16" s="34"/>
      <c r="DC16" s="34"/>
    </row>
    <row r="17" spans="2:107" x14ac:dyDescent="0.25">
      <c r="H17" s="100" t="s">
        <v>291</v>
      </c>
      <c r="I17" s="100" t="s">
        <v>289</v>
      </c>
      <c r="J17" s="100" t="s">
        <v>292</v>
      </c>
      <c r="K17" s="120" t="s">
        <v>332</v>
      </c>
      <c r="L17" s="105" t="s">
        <v>309</v>
      </c>
      <c r="Z17" s="69"/>
      <c r="AA17" s="34"/>
      <c r="AB17" s="69"/>
      <c r="AC17" s="56"/>
    </row>
    <row r="18" spans="2:107" x14ac:dyDescent="0.25">
      <c r="H18" s="100" t="s">
        <v>286</v>
      </c>
      <c r="I18" s="100" t="s">
        <v>286</v>
      </c>
      <c r="J18" s="100" t="s">
        <v>286</v>
      </c>
      <c r="K18" s="120" t="s">
        <v>326</v>
      </c>
      <c r="L18" s="105" t="s">
        <v>310</v>
      </c>
      <c r="Z18" s="69"/>
      <c r="AA18" s="34"/>
      <c r="AB18" s="69"/>
      <c r="AC18" s="56"/>
    </row>
    <row r="19" spans="2:107" s="76" customFormat="1" x14ac:dyDescent="0.25">
      <c r="E19" s="97"/>
      <c r="F19" s="97" t="s">
        <v>6</v>
      </c>
      <c r="H19" s="100" t="s">
        <v>293</v>
      </c>
      <c r="I19" s="100" t="s">
        <v>287</v>
      </c>
      <c r="J19" s="100" t="s">
        <v>293</v>
      </c>
      <c r="K19" s="120" t="s">
        <v>333</v>
      </c>
      <c r="L19" s="105" t="s">
        <v>311</v>
      </c>
      <c r="M19" s="104"/>
      <c r="N19" s="104"/>
      <c r="Z19" s="69"/>
      <c r="AA19" s="34"/>
      <c r="AB19" s="69"/>
      <c r="AC19" s="56"/>
    </row>
    <row r="20" spans="2:107" s="76" customFormat="1" x14ac:dyDescent="0.25">
      <c r="C20" s="97" t="s">
        <v>72</v>
      </c>
      <c r="D20" s="97" t="s">
        <v>181</v>
      </c>
      <c r="E20" s="121"/>
      <c r="F20" s="121" t="s">
        <v>5</v>
      </c>
      <c r="H20" s="101" t="s">
        <v>2</v>
      </c>
      <c r="I20" s="101" t="s">
        <v>288</v>
      </c>
      <c r="J20" s="101" t="s">
        <v>2</v>
      </c>
      <c r="K20" s="120" t="s">
        <v>334</v>
      </c>
      <c r="L20" s="105" t="s">
        <v>316</v>
      </c>
      <c r="M20" s="105" t="s">
        <v>313</v>
      </c>
      <c r="N20" s="105" t="s">
        <v>314</v>
      </c>
      <c r="Z20" s="69"/>
      <c r="AA20" s="34"/>
      <c r="AB20" s="69"/>
      <c r="AC20" s="56"/>
    </row>
    <row r="21" spans="2:107" x14ac:dyDescent="0.25">
      <c r="C21" s="56">
        <v>41900</v>
      </c>
      <c r="D21" s="56" t="e">
        <f>VLOOKUP(C21,#REF!,2,FALSE)</f>
        <v>#REF!</v>
      </c>
      <c r="F21" s="110">
        <v>140001</v>
      </c>
      <c r="H21" s="99">
        <v>6255</v>
      </c>
      <c r="I21" s="99">
        <v>-255</v>
      </c>
      <c r="J21" s="99">
        <f>SUM(H21:I21)</f>
        <v>6000</v>
      </c>
      <c r="K21" s="122" t="s">
        <v>335</v>
      </c>
      <c r="M21" s="106">
        <f>J21-L21</f>
        <v>6000</v>
      </c>
      <c r="Z21" s="69"/>
      <c r="AA21" s="34"/>
      <c r="AB21" s="69"/>
      <c r="AC21" s="56"/>
      <c r="CZ21" s="34"/>
      <c r="DA21" s="34"/>
      <c r="DB21" s="34"/>
      <c r="DC21" s="34"/>
    </row>
    <row r="22" spans="2:107" x14ac:dyDescent="0.25">
      <c r="C22" s="56" t="s">
        <v>139</v>
      </c>
      <c r="D22" s="56" t="e">
        <f>VLOOKUP(C22,#REF!,2,FALSE)</f>
        <v>#REF!</v>
      </c>
      <c r="F22" s="110">
        <v>140001</v>
      </c>
      <c r="H22" s="99">
        <v>145467</v>
      </c>
      <c r="I22" s="99">
        <v>-1000</v>
      </c>
      <c r="J22" s="99">
        <f t="shared" ref="J22:J25" si="0">SUM(H22:I22)</f>
        <v>144467</v>
      </c>
      <c r="K22" s="122" t="s">
        <v>335</v>
      </c>
      <c r="M22" s="106">
        <f t="shared" ref="M22:M25" si="1">J22-L22</f>
        <v>144467</v>
      </c>
      <c r="Z22" s="69"/>
      <c r="AA22" s="34"/>
      <c r="AB22" s="69"/>
      <c r="AC22" s="56"/>
    </row>
    <row r="23" spans="2:107" x14ac:dyDescent="0.25">
      <c r="C23" s="56">
        <v>46200</v>
      </c>
      <c r="D23" s="56" t="e">
        <f>VLOOKUP(C23,#REF!,2,FALSE)</f>
        <v>#REF!</v>
      </c>
      <c r="F23" s="110">
        <v>140001</v>
      </c>
      <c r="H23" s="99">
        <v>599</v>
      </c>
      <c r="I23" s="99">
        <v>0</v>
      </c>
      <c r="J23" s="99">
        <f t="shared" si="0"/>
        <v>599</v>
      </c>
      <c r="K23" s="122" t="s">
        <v>335</v>
      </c>
      <c r="M23" s="106">
        <f t="shared" si="1"/>
        <v>599</v>
      </c>
      <c r="Z23" s="69"/>
      <c r="AA23" s="34"/>
      <c r="AB23" s="69"/>
      <c r="AC23" s="56"/>
    </row>
    <row r="24" spans="2:107" x14ac:dyDescent="0.25">
      <c r="C24" s="56"/>
      <c r="D24" s="56" t="e">
        <f>VLOOKUP(C24,#REF!,2,FALSE)</f>
        <v>#REF!</v>
      </c>
      <c r="J24" s="99">
        <f t="shared" si="0"/>
        <v>0</v>
      </c>
      <c r="K24" s="122"/>
      <c r="M24" s="106">
        <f t="shared" si="1"/>
        <v>0</v>
      </c>
      <c r="Z24" s="69"/>
      <c r="AA24" s="34"/>
      <c r="AB24" s="69"/>
      <c r="AC24" s="56"/>
    </row>
    <row r="25" spans="2:107" x14ac:dyDescent="0.25">
      <c r="C25" s="56"/>
      <c r="D25" s="56" t="e">
        <f>VLOOKUP(C25,#REF!,2,FALSE)</f>
        <v>#REF!</v>
      </c>
      <c r="J25" s="99">
        <f t="shared" si="0"/>
        <v>0</v>
      </c>
      <c r="K25" s="122"/>
      <c r="M25" s="106">
        <f t="shared" si="1"/>
        <v>0</v>
      </c>
      <c r="Z25" s="69"/>
      <c r="AA25" s="34"/>
      <c r="AB25" s="69"/>
      <c r="AC25" s="56"/>
    </row>
    <row r="26" spans="2:107" ht="15.6" x14ac:dyDescent="0.3">
      <c r="B26" s="112" t="s">
        <v>78</v>
      </c>
      <c r="C26" s="34" t="s">
        <v>79</v>
      </c>
      <c r="Z26" s="69"/>
      <c r="AA26" s="34"/>
      <c r="AB26" s="69"/>
      <c r="AC26" s="56"/>
    </row>
    <row r="27" spans="2:107" x14ac:dyDescent="0.25">
      <c r="C27" s="34" t="s">
        <v>77</v>
      </c>
      <c r="Z27" s="69"/>
      <c r="AA27" s="34"/>
      <c r="AB27" s="69"/>
      <c r="AC27" s="56"/>
      <c r="CZ27" s="34"/>
      <c r="DA27" s="34"/>
      <c r="DB27" s="34"/>
      <c r="DC27" s="34"/>
    </row>
    <row r="28" spans="2:107" ht="41.4" x14ac:dyDescent="0.25">
      <c r="D28" s="96" t="s">
        <v>317</v>
      </c>
      <c r="Z28" s="69"/>
      <c r="AA28" s="34"/>
      <c r="AB28" s="69"/>
      <c r="AC28" s="56"/>
    </row>
    <row r="29" spans="2:107" s="76" customFormat="1" x14ac:dyDescent="0.25">
      <c r="E29" s="97"/>
      <c r="F29" s="110"/>
      <c r="G29" s="34"/>
      <c r="H29" s="99"/>
      <c r="I29" s="99"/>
      <c r="J29" s="99"/>
      <c r="K29" s="99"/>
      <c r="L29" s="104"/>
      <c r="M29" s="104"/>
      <c r="N29" s="104"/>
      <c r="Z29" s="69"/>
      <c r="AA29" s="34"/>
      <c r="AB29" s="69"/>
      <c r="AC29" s="56"/>
    </row>
    <row r="30" spans="2:107" s="76" customFormat="1" x14ac:dyDescent="0.25">
      <c r="E30" s="97"/>
      <c r="F30" s="110"/>
      <c r="G30" s="34"/>
      <c r="H30" s="100" t="s">
        <v>1</v>
      </c>
      <c r="I30" s="100"/>
      <c r="J30" s="100" t="s">
        <v>1</v>
      </c>
      <c r="K30" s="100"/>
      <c r="L30" s="105" t="s">
        <v>308</v>
      </c>
      <c r="M30" s="103"/>
      <c r="N30" s="103"/>
      <c r="Z30" s="69"/>
      <c r="AA30" s="34"/>
      <c r="AB30" s="69"/>
      <c r="AC30" s="56"/>
    </row>
    <row r="31" spans="2:107" s="76" customFormat="1" x14ac:dyDescent="0.25">
      <c r="E31" s="97"/>
      <c r="F31" s="110"/>
      <c r="G31" s="34"/>
      <c r="H31" s="100" t="s">
        <v>291</v>
      </c>
      <c r="I31" s="100" t="s">
        <v>289</v>
      </c>
      <c r="J31" s="100" t="s">
        <v>292</v>
      </c>
      <c r="K31" s="120" t="s">
        <v>332</v>
      </c>
      <c r="L31" s="105" t="s">
        <v>309</v>
      </c>
      <c r="M31" s="103"/>
      <c r="N31" s="103"/>
      <c r="Z31" s="69"/>
      <c r="AA31" s="34"/>
      <c r="AB31" s="69"/>
      <c r="AC31" s="56"/>
    </row>
    <row r="32" spans="2:107" s="76" customFormat="1" x14ac:dyDescent="0.25">
      <c r="E32" s="97"/>
      <c r="F32" s="110"/>
      <c r="G32" s="34"/>
      <c r="H32" s="100" t="s">
        <v>286</v>
      </c>
      <c r="I32" s="100" t="s">
        <v>286</v>
      </c>
      <c r="J32" s="100" t="s">
        <v>286</v>
      </c>
      <c r="K32" s="120" t="s">
        <v>326</v>
      </c>
      <c r="L32" s="105" t="s">
        <v>310</v>
      </c>
      <c r="M32" s="103"/>
      <c r="N32" s="103"/>
      <c r="Z32" s="69"/>
      <c r="AA32" s="34"/>
      <c r="AB32" s="69"/>
      <c r="AC32" s="56"/>
    </row>
    <row r="33" spans="3:107" s="76" customFormat="1" x14ac:dyDescent="0.25">
      <c r="E33" s="97"/>
      <c r="F33" s="97" t="s">
        <v>6</v>
      </c>
      <c r="H33" s="100" t="s">
        <v>293</v>
      </c>
      <c r="I33" s="100" t="s">
        <v>287</v>
      </c>
      <c r="J33" s="100" t="s">
        <v>293</v>
      </c>
      <c r="K33" s="120" t="s">
        <v>333</v>
      </c>
      <c r="L33" s="105" t="s">
        <v>311</v>
      </c>
      <c r="M33" s="104"/>
      <c r="N33" s="104"/>
      <c r="Z33" s="69"/>
      <c r="AA33" s="34"/>
      <c r="AB33" s="69"/>
      <c r="AC33" s="56"/>
    </row>
    <row r="34" spans="3:107" s="76" customFormat="1" x14ac:dyDescent="0.25">
      <c r="C34" s="97" t="s">
        <v>72</v>
      </c>
      <c r="D34" s="97" t="s">
        <v>181</v>
      </c>
      <c r="E34" s="121"/>
      <c r="F34" s="121" t="s">
        <v>5</v>
      </c>
      <c r="H34" s="101" t="s">
        <v>8</v>
      </c>
      <c r="I34" s="101" t="s">
        <v>288</v>
      </c>
      <c r="J34" s="101" t="s">
        <v>8</v>
      </c>
      <c r="K34" s="120" t="s">
        <v>334</v>
      </c>
      <c r="L34" s="105" t="s">
        <v>312</v>
      </c>
      <c r="M34" s="105" t="s">
        <v>313</v>
      </c>
      <c r="N34" s="105" t="s">
        <v>314</v>
      </c>
      <c r="Z34" s="69"/>
      <c r="AA34" s="34"/>
      <c r="AB34" s="69"/>
      <c r="AC34" s="56"/>
    </row>
    <row r="35" spans="3:107" x14ac:dyDescent="0.25">
      <c r="C35" s="56" t="s">
        <v>123</v>
      </c>
      <c r="D35" s="56" t="e">
        <f>VLOOKUP(C35,#REF!,2,FALSE)</f>
        <v>#REF!</v>
      </c>
      <c r="F35" s="110">
        <v>231001</v>
      </c>
      <c r="H35" s="99">
        <v>-3226.42</v>
      </c>
      <c r="J35" s="99">
        <f t="shared" ref="J35:J39" si="2">SUM(H35:I35)</f>
        <v>-3226.42</v>
      </c>
      <c r="K35" s="122" t="s">
        <v>335</v>
      </c>
      <c r="M35" s="106">
        <f>J35-L35</f>
        <v>-3226.42</v>
      </c>
      <c r="Z35" s="69"/>
      <c r="AA35" s="34"/>
      <c r="AB35" s="69"/>
      <c r="AC35" s="56"/>
      <c r="CZ35" s="34"/>
      <c r="DA35" s="34"/>
      <c r="DB35" s="34"/>
      <c r="DC35" s="34"/>
    </row>
    <row r="36" spans="3:107" x14ac:dyDescent="0.25">
      <c r="C36" s="56">
        <v>98000</v>
      </c>
      <c r="D36" s="56" t="e">
        <f>VLOOKUP(C36,#REF!,2,FALSE)</f>
        <v>#REF!</v>
      </c>
      <c r="F36" s="110">
        <v>200001</v>
      </c>
      <c r="H36" s="99">
        <v>-34090</v>
      </c>
      <c r="J36" s="99">
        <f t="shared" si="2"/>
        <v>-34090</v>
      </c>
      <c r="K36" s="122" t="s">
        <v>335</v>
      </c>
      <c r="M36" s="106">
        <f t="shared" ref="M36:M39" si="3">J36-L36</f>
        <v>-34090</v>
      </c>
      <c r="Z36" s="69"/>
      <c r="AA36" s="34"/>
      <c r="AB36" s="69"/>
      <c r="AC36" s="56"/>
      <c r="CZ36" s="34"/>
      <c r="DA36" s="34"/>
      <c r="DB36" s="34"/>
      <c r="DC36" s="34"/>
    </row>
    <row r="37" spans="3:107" x14ac:dyDescent="0.25">
      <c r="C37" s="56">
        <v>98000</v>
      </c>
      <c r="D37" s="56" t="e">
        <f>VLOOKUP(C37,#REF!,2,FALSE)</f>
        <v>#REF!</v>
      </c>
      <c r="F37" s="110">
        <v>233001</v>
      </c>
      <c r="H37" s="99">
        <v>-116365.91</v>
      </c>
      <c r="J37" s="99">
        <f t="shared" si="2"/>
        <v>-116365.91</v>
      </c>
      <c r="K37" s="122" t="s">
        <v>335</v>
      </c>
      <c r="M37" s="106">
        <f t="shared" si="3"/>
        <v>-116365.91</v>
      </c>
      <c r="Z37" s="69"/>
      <c r="AA37" s="34"/>
      <c r="AB37" s="69"/>
      <c r="AC37" s="56"/>
      <c r="CZ37" s="34"/>
      <c r="DA37" s="34"/>
      <c r="DB37" s="34"/>
      <c r="DC37" s="34"/>
    </row>
    <row r="38" spans="3:107" x14ac:dyDescent="0.25">
      <c r="C38" s="56"/>
      <c r="D38" s="56" t="e">
        <f>VLOOKUP(C38,#REF!,2,FALSE)</f>
        <v>#REF!</v>
      </c>
      <c r="J38" s="99">
        <f t="shared" si="2"/>
        <v>0</v>
      </c>
      <c r="K38" s="122"/>
      <c r="M38" s="106">
        <f t="shared" si="3"/>
        <v>0</v>
      </c>
      <c r="Z38" s="69"/>
      <c r="AA38" s="34"/>
      <c r="AB38" s="69"/>
      <c r="AC38" s="56"/>
      <c r="CZ38" s="34"/>
      <c r="DA38" s="34"/>
      <c r="DB38" s="34"/>
      <c r="DC38" s="34"/>
    </row>
    <row r="39" spans="3:107" x14ac:dyDescent="0.25">
      <c r="C39" s="56"/>
      <c r="D39" s="56" t="e">
        <f>VLOOKUP(C39,#REF!,2,FALSE)</f>
        <v>#REF!</v>
      </c>
      <c r="J39" s="99">
        <f t="shared" si="2"/>
        <v>0</v>
      </c>
      <c r="K39" s="122"/>
      <c r="M39" s="106">
        <f t="shared" si="3"/>
        <v>0</v>
      </c>
      <c r="Z39" s="69"/>
      <c r="AA39" s="34"/>
      <c r="AB39" s="69"/>
      <c r="AC39" s="56"/>
      <c r="CZ39" s="34"/>
      <c r="DA39" s="34"/>
      <c r="DB39" s="34"/>
      <c r="DC39" s="34"/>
    </row>
    <row r="40" spans="3:107" x14ac:dyDescent="0.25">
      <c r="Z40" s="69"/>
      <c r="AA40" s="34"/>
      <c r="AB40" s="69"/>
      <c r="AC40" s="56"/>
      <c r="CZ40" s="34"/>
      <c r="DA40" s="34"/>
      <c r="DB40" s="34"/>
      <c r="DC40" s="34"/>
    </row>
    <row r="41" spans="3:107" x14ac:dyDescent="0.25">
      <c r="Z41" s="69"/>
      <c r="AA41" s="34"/>
      <c r="AB41" s="69"/>
      <c r="AC41" s="56"/>
      <c r="CZ41" s="34"/>
      <c r="DA41" s="34"/>
      <c r="DB41" s="34"/>
      <c r="DC41" s="34"/>
    </row>
    <row r="42" spans="3:107" x14ac:dyDescent="0.25">
      <c r="Z42" s="69"/>
      <c r="AA42" s="34"/>
      <c r="AB42" s="69"/>
      <c r="AC42" s="56"/>
      <c r="CZ42" s="34"/>
      <c r="DA42" s="34"/>
      <c r="DB42" s="34"/>
      <c r="DC42" s="34"/>
    </row>
    <row r="43" spans="3:107" x14ac:dyDescent="0.25">
      <c r="Z43" s="69"/>
      <c r="AA43" s="34"/>
      <c r="AB43" s="69"/>
      <c r="AC43" s="56"/>
      <c r="CZ43" s="34"/>
      <c r="DA43" s="34"/>
      <c r="DB43" s="34"/>
      <c r="DC43" s="34"/>
    </row>
    <row r="44" spans="3:107" x14ac:dyDescent="0.25">
      <c r="Z44" s="69"/>
      <c r="AA44" s="34"/>
      <c r="AB44" s="69"/>
      <c r="AC44" s="56"/>
      <c r="CZ44" s="34"/>
      <c r="DA44" s="34"/>
      <c r="DB44" s="34"/>
      <c r="DC44" s="34"/>
    </row>
    <row r="45" spans="3:107" x14ac:dyDescent="0.25">
      <c r="Z45" s="69"/>
      <c r="AA45" s="34"/>
      <c r="AB45" s="69"/>
      <c r="AC45" s="56"/>
      <c r="CZ45" s="34"/>
      <c r="DA45" s="34"/>
      <c r="DB45" s="34"/>
      <c r="DC45" s="34"/>
    </row>
    <row r="46" spans="3:107" x14ac:dyDescent="0.25">
      <c r="Z46" s="69"/>
      <c r="AA46" s="34"/>
      <c r="AB46" s="69"/>
      <c r="AC46" s="56"/>
      <c r="CZ46" s="34"/>
      <c r="DA46" s="34"/>
      <c r="DB46" s="34"/>
      <c r="DC46" s="34"/>
    </row>
    <row r="47" spans="3:107" x14ac:dyDescent="0.25">
      <c r="Z47" s="69"/>
      <c r="AA47" s="34"/>
      <c r="AB47" s="69"/>
      <c r="AC47" s="56"/>
      <c r="CZ47" s="34"/>
      <c r="DA47" s="34"/>
      <c r="DB47" s="34"/>
      <c r="DC47" s="34"/>
    </row>
    <row r="48" spans="3:107" x14ac:dyDescent="0.25">
      <c r="F48" s="34"/>
      <c r="H48" s="34"/>
      <c r="I48" s="34"/>
      <c r="J48" s="34"/>
      <c r="K48" s="34"/>
      <c r="Z48" s="69"/>
      <c r="AA48" s="34"/>
      <c r="AB48" s="69"/>
      <c r="AC48" s="56"/>
      <c r="CZ48" s="34"/>
      <c r="DA48" s="34"/>
      <c r="DB48" s="34"/>
      <c r="DC48" s="34"/>
    </row>
    <row r="49" spans="12:29" s="34" customFormat="1" x14ac:dyDescent="0.25">
      <c r="L49" s="103"/>
      <c r="M49" s="103"/>
      <c r="N49" s="103"/>
      <c r="Z49" s="69"/>
      <c r="AB49" s="69"/>
      <c r="AC49" s="56"/>
    </row>
    <row r="50" spans="12:29" s="34" customFormat="1" x14ac:dyDescent="0.25">
      <c r="L50" s="103"/>
      <c r="M50" s="103"/>
      <c r="N50" s="103"/>
      <c r="Z50" s="69"/>
      <c r="AB50" s="69"/>
      <c r="AC50" s="56"/>
    </row>
    <row r="51" spans="12:29" s="34" customFormat="1" x14ac:dyDescent="0.25">
      <c r="L51" s="103"/>
      <c r="M51" s="103"/>
      <c r="N51" s="103"/>
      <c r="Z51" s="69"/>
      <c r="AB51" s="69"/>
      <c r="AC51" s="56"/>
    </row>
    <row r="52" spans="12:29" s="34" customFormat="1" x14ac:dyDescent="0.25">
      <c r="L52" s="103"/>
      <c r="M52" s="103"/>
      <c r="N52" s="103"/>
      <c r="Z52" s="69"/>
      <c r="AB52" s="69"/>
      <c r="AC52" s="56"/>
    </row>
    <row r="53" spans="12:29" s="34" customFormat="1" x14ac:dyDescent="0.25">
      <c r="L53" s="103"/>
      <c r="M53" s="103"/>
      <c r="N53" s="103"/>
      <c r="Z53" s="69"/>
      <c r="AB53" s="69"/>
      <c r="AC53" s="56"/>
    </row>
    <row r="54" spans="12:29" s="34" customFormat="1" x14ac:dyDescent="0.25">
      <c r="L54" s="103"/>
      <c r="M54" s="103"/>
      <c r="N54" s="103"/>
      <c r="Z54" s="69"/>
      <c r="AB54" s="69"/>
      <c r="AC54" s="56"/>
    </row>
    <row r="55" spans="12:29" s="34" customFormat="1" x14ac:dyDescent="0.25">
      <c r="L55" s="103"/>
      <c r="M55" s="103"/>
      <c r="N55" s="103"/>
      <c r="Z55" s="69"/>
      <c r="AB55" s="69"/>
      <c r="AC55" s="56"/>
    </row>
    <row r="56" spans="12:29" s="34" customFormat="1" x14ac:dyDescent="0.25">
      <c r="L56" s="103"/>
      <c r="M56" s="103"/>
      <c r="N56" s="103"/>
      <c r="Z56" s="69"/>
      <c r="AB56" s="69"/>
      <c r="AC56" s="56"/>
    </row>
    <row r="57" spans="12:29" s="34" customFormat="1" x14ac:dyDescent="0.25">
      <c r="L57" s="103"/>
      <c r="M57" s="103"/>
      <c r="N57" s="103"/>
      <c r="Z57" s="69"/>
      <c r="AB57" s="69"/>
      <c r="AC57" s="56"/>
    </row>
    <row r="58" spans="12:29" s="34" customFormat="1" x14ac:dyDescent="0.25">
      <c r="L58" s="103"/>
      <c r="M58" s="103"/>
      <c r="N58" s="103"/>
      <c r="Z58" s="69"/>
      <c r="AB58" s="69"/>
      <c r="AC58" s="56"/>
    </row>
    <row r="59" spans="12:29" s="34" customFormat="1" x14ac:dyDescent="0.25">
      <c r="L59" s="103"/>
      <c r="M59" s="103"/>
      <c r="N59" s="103"/>
      <c r="Z59" s="69"/>
      <c r="AB59" s="69"/>
      <c r="AC59" s="56"/>
    </row>
    <row r="60" spans="12:29" s="34" customFormat="1" x14ac:dyDescent="0.25">
      <c r="L60" s="103"/>
      <c r="M60" s="103"/>
      <c r="N60" s="103"/>
      <c r="Z60" s="69"/>
      <c r="AB60" s="69"/>
      <c r="AC60" s="79"/>
    </row>
    <row r="61" spans="12:29" s="34" customFormat="1" x14ac:dyDescent="0.25">
      <c r="L61" s="103"/>
      <c r="M61" s="103"/>
      <c r="N61" s="103"/>
      <c r="Z61" s="69"/>
      <c r="AB61" s="69"/>
      <c r="AC61" s="56"/>
    </row>
    <row r="62" spans="12:29" s="34" customFormat="1" x14ac:dyDescent="0.25">
      <c r="L62" s="103"/>
      <c r="M62" s="103"/>
      <c r="N62" s="103"/>
      <c r="Z62" s="69"/>
      <c r="AB62" s="69"/>
      <c r="AC62" s="56"/>
    </row>
    <row r="63" spans="12:29" s="34" customFormat="1" x14ac:dyDescent="0.25">
      <c r="L63" s="103"/>
      <c r="M63" s="103"/>
      <c r="N63" s="103"/>
      <c r="Z63" s="69"/>
      <c r="AB63" s="69"/>
      <c r="AC63" s="56"/>
    </row>
    <row r="64" spans="12:29" s="34" customFormat="1" x14ac:dyDescent="0.25">
      <c r="L64" s="103"/>
      <c r="M64" s="103"/>
      <c r="N64" s="103"/>
      <c r="Z64" s="69"/>
      <c r="AB64" s="69"/>
      <c r="AC64" s="56"/>
    </row>
    <row r="65" spans="12:29" s="34" customFormat="1" x14ac:dyDescent="0.25">
      <c r="L65" s="103"/>
      <c r="M65" s="103"/>
      <c r="N65" s="103"/>
      <c r="Z65" s="69"/>
      <c r="AB65" s="69"/>
      <c r="AC65" s="56"/>
    </row>
    <row r="66" spans="12:29" s="34" customFormat="1" x14ac:dyDescent="0.25">
      <c r="L66" s="103"/>
      <c r="M66" s="103"/>
      <c r="N66" s="103"/>
      <c r="Z66" s="69"/>
      <c r="AB66" s="69"/>
      <c r="AC66" s="56"/>
    </row>
    <row r="67" spans="12:29" s="34" customFormat="1" x14ac:dyDescent="0.25">
      <c r="L67" s="103"/>
      <c r="M67" s="103"/>
      <c r="N67" s="103"/>
      <c r="Z67" s="69"/>
      <c r="AB67" s="69"/>
      <c r="AC67" s="56"/>
    </row>
    <row r="68" spans="12:29" s="34" customFormat="1" x14ac:dyDescent="0.25">
      <c r="L68" s="103"/>
      <c r="M68" s="103"/>
      <c r="N68" s="103"/>
      <c r="Z68" s="69"/>
      <c r="AB68" s="69"/>
      <c r="AC68" s="56"/>
    </row>
    <row r="69" spans="12:29" s="34" customFormat="1" x14ac:dyDescent="0.25">
      <c r="L69" s="103"/>
      <c r="M69" s="103"/>
      <c r="N69" s="103"/>
      <c r="Z69" s="69"/>
      <c r="AB69" s="69"/>
      <c r="AC69" s="56"/>
    </row>
    <row r="70" spans="12:29" s="34" customFormat="1" x14ac:dyDescent="0.25">
      <c r="L70" s="103"/>
      <c r="M70" s="103"/>
      <c r="N70" s="103"/>
      <c r="Z70" s="69"/>
      <c r="AB70" s="69"/>
      <c r="AC70" s="56"/>
    </row>
    <row r="71" spans="12:29" s="34" customFormat="1" x14ac:dyDescent="0.25">
      <c r="L71" s="103"/>
      <c r="M71" s="103"/>
      <c r="N71" s="103"/>
      <c r="Z71" s="69"/>
      <c r="AB71" s="69"/>
      <c r="AC71" s="56"/>
    </row>
    <row r="72" spans="12:29" s="34" customFormat="1" x14ac:dyDescent="0.25">
      <c r="L72" s="103"/>
      <c r="M72" s="103"/>
      <c r="N72" s="103"/>
      <c r="Z72" s="69"/>
      <c r="AB72" s="69"/>
      <c r="AC72" s="56"/>
    </row>
    <row r="73" spans="12:29" s="34" customFormat="1" x14ac:dyDescent="0.25">
      <c r="L73" s="103"/>
      <c r="M73" s="103"/>
      <c r="N73" s="103"/>
      <c r="Z73" s="69"/>
      <c r="AB73" s="69"/>
      <c r="AC73" s="56"/>
    </row>
    <row r="74" spans="12:29" s="34" customFormat="1" x14ac:dyDescent="0.25">
      <c r="L74" s="103"/>
      <c r="M74" s="103"/>
      <c r="N74" s="103"/>
      <c r="Z74" s="69"/>
      <c r="AB74" s="69"/>
      <c r="AC74" s="56"/>
    </row>
    <row r="75" spans="12:29" s="34" customFormat="1" x14ac:dyDescent="0.25">
      <c r="L75" s="103"/>
      <c r="M75" s="103"/>
      <c r="N75" s="103"/>
      <c r="Z75" s="69"/>
      <c r="AB75" s="69"/>
      <c r="AC75" s="56"/>
    </row>
    <row r="76" spans="12:29" s="34" customFormat="1" x14ac:dyDescent="0.25">
      <c r="L76" s="103"/>
      <c r="M76" s="103"/>
      <c r="N76" s="103"/>
      <c r="Z76" s="69"/>
      <c r="AB76" s="69"/>
      <c r="AC76" s="56"/>
    </row>
    <row r="77" spans="12:29" s="34" customFormat="1" x14ac:dyDescent="0.25">
      <c r="L77" s="103"/>
      <c r="M77" s="103"/>
      <c r="N77" s="103"/>
      <c r="Z77" s="69"/>
      <c r="AB77" s="69"/>
      <c r="AC77" s="56"/>
    </row>
  </sheetData>
  <sheetProtection algorithmName="SHA-512" hashValue="3iEbeIgmKBIzycwVwpQV47LufOEZfYywsk3kolFrK/qMBvEUNt4/qG5wRB+M+D8AMShOV+FZQnpPCV6WFk5/kA==" saltValue="3WGXVdg7q/QOZjLyAyJyNQ==" spinCount="100000" sheet="1" formatCells="0" formatColumns="0" formatRows="0" insertColumns="0" insertRows="0" autoFilter="0"/>
  <dataConsolidate/>
  <conditionalFormatting sqref="L21">
    <cfRule type="cellIs" dxfId="2" priority="4" stopIfTrue="1" operator="greaterThanOrEqual">
      <formula>250000</formula>
    </cfRule>
  </conditionalFormatting>
  <conditionalFormatting sqref="L22:L25">
    <cfRule type="cellIs" dxfId="1" priority="3" stopIfTrue="1" operator="greaterThanOrEqual">
      <formula>250000</formula>
    </cfRule>
  </conditionalFormatting>
  <conditionalFormatting sqref="L35:L39">
    <cfRule type="cellIs" dxfId="0" priority="2" stopIfTrue="1" operator="greaterThanOrEqual">
      <formula>250000</formula>
    </cfRule>
  </conditionalFormatting>
  <dataValidations count="5">
    <dataValidation type="list" allowBlank="1" showErrorMessage="1" sqref="C21:C25 C35" xr:uid="{00000000-0002-0000-0400-000000000000}">
      <formula1>BU</formula1>
    </dataValidation>
    <dataValidation type="list" allowBlank="1" showErrorMessage="1" sqref="C36:C39" xr:uid="{00000000-0002-0000-0400-000001000000}">
      <formula1>InterOrgList</formula1>
    </dataValidation>
    <dataValidation type="list" allowBlank="1" showInputMessage="1" showErrorMessage="1" sqref="C11" xr:uid="{00000000-0002-0000-0400-000002000000}">
      <formula1>$AL$1:$AL$2</formula1>
    </dataValidation>
    <dataValidation type="list" allowBlank="1" showInputMessage="1" showErrorMessage="1" sqref="D3" xr:uid="{00000000-0002-0000-0400-000003000000}">
      <formula1>BU</formula1>
    </dataValidation>
    <dataValidation type="list" allowBlank="1" showInputMessage="1" showErrorMessage="1" sqref="K21:K25 K35:K37" xr:uid="{00000000-0002-0000-0400-000004000000}">
      <formula1>#REF!</formula1>
    </dataValidation>
  </dataValidations>
  <hyperlinks>
    <hyperlink ref="D7" r:id="rId1" xr:uid="{00000000-0004-0000-0400-000000000000}"/>
  </hyperlinks>
  <pageMargins left="0.35" right="0.45" top="1.32" bottom="0.75" header="0.35" footer="0.5"/>
  <pageSetup scale="38" fitToHeight="4" orientation="portrait" r:id="rId2"/>
  <headerFooter>
    <oddHeader xml:space="preserve">&amp;L&amp;"Times New Roman,Bold"&amp;12&amp;K870E00&amp;G&amp;C&amp;"Arial,Bold"&amp;12
&amp;R&amp;"Times New Roman,Bold"&amp;12 &amp;K870E002021 ACFR Information&amp;"Arial,Regular"&amp;10&amp;K000000
</oddHeader>
    <oddFooter>&amp;L&amp;"Times New Roman,Italic"&amp;9Page &amp;P of &amp;N
&amp;Z&amp;F &amp;A&amp;R&amp;"Times New Roman,Italic"&amp;9&amp;D &amp;T</oddFooter>
  </headerFooter>
  <rowBreaks count="1" manualBreakCount="1">
    <brk id="25" max="12" man="1"/>
  </rowBreaks>
  <ignoredErrors>
    <ignoredError sqref="D21:D23 J21:J25 M21:M25 M35:M39 J35:J39 D35:D37" unlockedFormula="1"/>
    <ignoredError sqref="D24:D25 D38:D39" evalError="1" unlockedFormula="1"/>
  </ignoredError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pageSetUpPr fitToPage="1"/>
  </sheetPr>
  <dimension ref="A1:DG138"/>
  <sheetViews>
    <sheetView topLeftCell="A7" zoomScaleNormal="100" workbookViewId="0"/>
  </sheetViews>
  <sheetFormatPr defaultColWidth="9.109375" defaultRowHeight="13.8" outlineLevelCol="1" x14ac:dyDescent="0.25"/>
  <cols>
    <col min="1" max="1" width="2.88671875" style="30" customWidth="1"/>
    <col min="2" max="2" width="9.109375" style="30"/>
    <col min="3" max="3" width="13.6640625" style="30" customWidth="1"/>
    <col min="4" max="4" width="47.44140625" style="30" customWidth="1"/>
    <col min="5" max="5" width="9.109375" style="30"/>
    <col min="6" max="6" width="15.6640625" style="30" customWidth="1"/>
    <col min="7" max="7" width="3.6640625" style="30" customWidth="1"/>
    <col min="8" max="8" width="15.33203125" style="32" bestFit="1" customWidth="1"/>
    <col min="9" max="9" width="3.6640625" style="30" customWidth="1"/>
    <col min="10" max="10" width="12.44140625" style="31" customWidth="1"/>
    <col min="11" max="11" width="13" style="31" bestFit="1" customWidth="1"/>
    <col min="12" max="12" width="21.109375" style="31" bestFit="1" customWidth="1"/>
    <col min="13" max="22" width="9.109375" style="30"/>
    <col min="23" max="23" width="9.109375" style="34"/>
    <col min="24" max="24" width="12.5546875" style="34" hidden="1" customWidth="1" outlineLevel="1"/>
    <col min="25" max="25" width="9.109375" style="34" collapsed="1"/>
    <col min="26" max="28" width="9.109375" style="34"/>
    <col min="29" max="29" width="10.88671875" style="19" bestFit="1" customWidth="1"/>
    <col min="30" max="30" width="65.33203125" style="19" customWidth="1"/>
    <col min="31" max="31" width="9.109375" style="19"/>
    <col min="32" max="32" width="9.109375" style="20"/>
    <col min="33" max="106" width="9.109375" style="30"/>
    <col min="107" max="107" width="10.88671875" style="19" hidden="1" customWidth="1" outlineLevel="1"/>
    <col min="108" max="108" width="65.33203125" style="19" hidden="1" customWidth="1" outlineLevel="1"/>
    <col min="109" max="109" width="0" style="19" hidden="1" customWidth="1" outlineLevel="1"/>
    <col min="110" max="110" width="0" style="20" hidden="1" customWidth="1" outlineLevel="1"/>
    <col min="111" max="111" width="9.109375" style="30" collapsed="1"/>
    <col min="112" max="16384" width="9.109375" style="30"/>
  </cols>
  <sheetData>
    <row r="1" spans="1:110" s="25" customFormat="1" ht="18" x14ac:dyDescent="0.35">
      <c r="A1" s="91" t="s">
        <v>0</v>
      </c>
      <c r="H1" s="27"/>
      <c r="J1" s="26"/>
      <c r="K1" s="26"/>
      <c r="L1" s="26"/>
      <c r="W1" s="33"/>
      <c r="X1" s="19" t="s">
        <v>21</v>
      </c>
      <c r="Y1" s="33"/>
      <c r="Z1" s="33"/>
      <c r="AA1" s="33"/>
      <c r="AB1" s="33"/>
      <c r="AC1" s="65"/>
      <c r="AD1" s="66"/>
      <c r="AE1" s="67"/>
      <c r="AF1" s="68"/>
      <c r="DC1" s="80" t="s">
        <v>118</v>
      </c>
      <c r="DD1" s="81" t="s">
        <v>119</v>
      </c>
      <c r="DE1" s="82" t="s">
        <v>114</v>
      </c>
      <c r="DF1" s="83" t="s">
        <v>120</v>
      </c>
    </row>
    <row r="2" spans="1:110" x14ac:dyDescent="0.25">
      <c r="AC2" s="69"/>
      <c r="AD2" s="34"/>
      <c r="AE2" s="69"/>
      <c r="AF2" s="56"/>
      <c r="DC2" s="69">
        <v>40200</v>
      </c>
      <c r="DD2" s="34" t="s">
        <v>121</v>
      </c>
      <c r="DE2" s="69">
        <v>40200</v>
      </c>
      <c r="DF2" s="56" t="s">
        <v>122</v>
      </c>
    </row>
    <row r="3" spans="1:110" ht="21" customHeight="1" x14ac:dyDescent="0.3">
      <c r="A3" s="70"/>
      <c r="B3" s="28" t="s">
        <v>18</v>
      </c>
      <c r="C3" s="71" t="s">
        <v>73</v>
      </c>
      <c r="D3" s="50">
        <v>40700</v>
      </c>
      <c r="AC3" s="69"/>
      <c r="AD3" s="34"/>
      <c r="AE3" s="69"/>
      <c r="AF3" s="56"/>
      <c r="DC3" s="69" t="s">
        <v>123</v>
      </c>
      <c r="DD3" s="34" t="s">
        <v>124</v>
      </c>
      <c r="DE3" s="69">
        <v>40300</v>
      </c>
      <c r="DF3" s="56" t="s">
        <v>122</v>
      </c>
    </row>
    <row r="4" spans="1:110" x14ac:dyDescent="0.25">
      <c r="A4" s="70"/>
      <c r="C4" s="71" t="s">
        <v>74</v>
      </c>
      <c r="D4" s="51" t="str">
        <f>VLOOKUP(D3,DC2:DD137,2,FALSE)</f>
        <v>State Accounting Office</v>
      </c>
      <c r="AC4" s="69"/>
      <c r="AD4" s="34"/>
      <c r="AE4" s="69"/>
      <c r="AF4" s="56"/>
      <c r="DC4" s="69" t="s">
        <v>125</v>
      </c>
      <c r="DD4" s="34" t="s">
        <v>126</v>
      </c>
      <c r="DE4" s="69">
        <v>40300</v>
      </c>
      <c r="DF4" s="56">
        <v>40001</v>
      </c>
    </row>
    <row r="5" spans="1:110" x14ac:dyDescent="0.25">
      <c r="A5" s="70"/>
      <c r="C5" s="71" t="s">
        <v>75</v>
      </c>
      <c r="D5" s="50" t="s">
        <v>179</v>
      </c>
      <c r="AC5" s="69"/>
      <c r="AD5" s="34"/>
      <c r="AE5" s="69"/>
      <c r="AF5" s="56"/>
      <c r="DC5" s="69">
        <v>40400</v>
      </c>
      <c r="DD5" s="34" t="s">
        <v>127</v>
      </c>
      <c r="DE5" s="69">
        <v>40400</v>
      </c>
      <c r="DF5" s="56" t="s">
        <v>122</v>
      </c>
    </row>
    <row r="6" spans="1:110" x14ac:dyDescent="0.25">
      <c r="A6" s="70"/>
      <c r="C6" s="71" t="s">
        <v>76</v>
      </c>
      <c r="D6" s="52" t="s">
        <v>180</v>
      </c>
      <c r="AC6" s="69"/>
      <c r="AD6" s="34"/>
      <c r="AE6" s="69"/>
      <c r="AF6" s="56"/>
      <c r="DC6" s="69">
        <v>40600</v>
      </c>
      <c r="DD6" s="34" t="s">
        <v>128</v>
      </c>
      <c r="DE6" s="69">
        <v>40600</v>
      </c>
      <c r="DF6" s="56" t="s">
        <v>122</v>
      </c>
    </row>
    <row r="7" spans="1:110" x14ac:dyDescent="0.25">
      <c r="C7" s="71" t="s">
        <v>279</v>
      </c>
      <c r="D7" s="52" t="s">
        <v>280</v>
      </c>
      <c r="AC7" s="69"/>
      <c r="AD7" s="34"/>
      <c r="AE7" s="69"/>
      <c r="AF7" s="56"/>
      <c r="DC7" s="69">
        <v>40700</v>
      </c>
      <c r="DD7" s="34" t="s">
        <v>84</v>
      </c>
      <c r="DE7" s="69">
        <v>40700</v>
      </c>
      <c r="DF7" s="56" t="s">
        <v>122</v>
      </c>
    </row>
    <row r="8" spans="1:110" ht="9.75" customHeight="1" x14ac:dyDescent="0.25">
      <c r="AC8" s="69"/>
      <c r="AD8" s="34"/>
      <c r="AE8" s="69"/>
      <c r="AF8" s="56"/>
      <c r="DC8" s="69">
        <v>40800</v>
      </c>
      <c r="DD8" s="34" t="s">
        <v>129</v>
      </c>
      <c r="DE8" s="69">
        <v>40800</v>
      </c>
      <c r="DF8" s="56" t="s">
        <v>122</v>
      </c>
    </row>
    <row r="9" spans="1:110" x14ac:dyDescent="0.25">
      <c r="AC9" s="69"/>
      <c r="AD9" s="34"/>
      <c r="AE9" s="69"/>
      <c r="AF9" s="56"/>
      <c r="DC9" s="69">
        <v>40900</v>
      </c>
      <c r="DD9" s="34" t="s">
        <v>130</v>
      </c>
      <c r="DE9" s="69">
        <v>40900</v>
      </c>
      <c r="DF9" s="56" t="s">
        <v>122</v>
      </c>
    </row>
    <row r="10" spans="1:110" ht="14.4" thickBot="1" x14ac:dyDescent="0.3">
      <c r="AC10" s="69"/>
      <c r="AD10" s="34"/>
      <c r="AE10" s="69"/>
      <c r="AF10" s="56"/>
      <c r="DC10" s="69">
        <v>41000</v>
      </c>
      <c r="DD10" s="34" t="s">
        <v>131</v>
      </c>
      <c r="DE10" s="69">
        <v>41000</v>
      </c>
      <c r="DF10" s="56" t="s">
        <v>122</v>
      </c>
    </row>
    <row r="11" spans="1:110" ht="16.2" thickBot="1" x14ac:dyDescent="0.35">
      <c r="B11" s="28" t="s">
        <v>19</v>
      </c>
      <c r="C11" s="72"/>
      <c r="D11" s="49" t="s">
        <v>178</v>
      </c>
      <c r="AC11" s="69"/>
      <c r="AD11" s="34"/>
      <c r="AE11" s="69"/>
      <c r="AF11" s="56"/>
      <c r="DC11" s="69">
        <v>41100</v>
      </c>
      <c r="DD11" s="34" t="s">
        <v>132</v>
      </c>
      <c r="DE11" s="69">
        <v>41100</v>
      </c>
      <c r="DF11" s="56" t="s">
        <v>122</v>
      </c>
    </row>
    <row r="12" spans="1:110" ht="15.6" x14ac:dyDescent="0.3">
      <c r="D12" s="29"/>
      <c r="AC12" s="69"/>
      <c r="AD12" s="34"/>
      <c r="AE12" s="69"/>
      <c r="AF12" s="56"/>
      <c r="DC12" s="69">
        <v>41400</v>
      </c>
      <c r="DD12" s="34" t="s">
        <v>133</v>
      </c>
      <c r="DE12" s="69">
        <v>41400</v>
      </c>
      <c r="DF12" s="56" t="s">
        <v>122</v>
      </c>
    </row>
    <row r="13" spans="1:110" ht="41.4" x14ac:dyDescent="0.25">
      <c r="D13" s="62" t="s">
        <v>290</v>
      </c>
      <c r="AC13" s="69"/>
      <c r="AD13" s="34"/>
      <c r="AE13" s="69"/>
      <c r="AF13" s="56"/>
      <c r="DC13" s="69">
        <v>41500</v>
      </c>
      <c r="DD13" s="34" t="s">
        <v>98</v>
      </c>
      <c r="DE13" s="69">
        <v>41500</v>
      </c>
      <c r="DF13" s="56">
        <v>30400</v>
      </c>
    </row>
    <row r="14" spans="1:110" x14ac:dyDescent="0.25">
      <c r="D14" s="62"/>
      <c r="AC14" s="69"/>
      <c r="AD14" s="34"/>
      <c r="AE14" s="69"/>
      <c r="AF14" s="56"/>
      <c r="DC14" s="69"/>
      <c r="DD14" s="34"/>
      <c r="DE14" s="69"/>
      <c r="DF14" s="56"/>
    </row>
    <row r="15" spans="1:110" x14ac:dyDescent="0.25">
      <c r="AC15" s="69"/>
      <c r="AD15" s="34"/>
      <c r="AE15" s="69"/>
      <c r="AF15" s="56"/>
      <c r="DC15" s="69">
        <v>41600</v>
      </c>
      <c r="DD15" s="34" t="s">
        <v>99</v>
      </c>
      <c r="DE15" s="69">
        <v>41600</v>
      </c>
      <c r="DF15" s="56">
        <v>80106</v>
      </c>
    </row>
    <row r="16" spans="1:110" ht="15.6" x14ac:dyDescent="0.3">
      <c r="B16" s="28" t="s">
        <v>20</v>
      </c>
      <c r="C16" s="30" t="s">
        <v>80</v>
      </c>
      <c r="J16" s="73" t="s">
        <v>1</v>
      </c>
      <c r="K16" s="73"/>
      <c r="L16" s="73" t="s">
        <v>1</v>
      </c>
      <c r="AC16" s="69"/>
      <c r="AD16" s="34"/>
      <c r="AE16" s="69"/>
      <c r="AF16" s="56"/>
      <c r="DC16" s="69">
        <v>41800</v>
      </c>
      <c r="DD16" s="34" t="s">
        <v>134</v>
      </c>
      <c r="DE16" s="69">
        <v>41800</v>
      </c>
      <c r="DF16" s="56" t="s">
        <v>122</v>
      </c>
    </row>
    <row r="17" spans="3:110" x14ac:dyDescent="0.25">
      <c r="C17" s="30" t="s">
        <v>97</v>
      </c>
      <c r="J17" s="73" t="s">
        <v>291</v>
      </c>
      <c r="K17" s="73" t="s">
        <v>289</v>
      </c>
      <c r="L17" s="73" t="s">
        <v>292</v>
      </c>
      <c r="AC17" s="69"/>
      <c r="AD17" s="34"/>
      <c r="AE17" s="69"/>
      <c r="AF17" s="56"/>
      <c r="DC17" s="69">
        <v>41900</v>
      </c>
      <c r="DD17" s="34" t="s">
        <v>135</v>
      </c>
      <c r="DE17" s="69">
        <v>41900</v>
      </c>
      <c r="DF17" s="56" t="s">
        <v>122</v>
      </c>
    </row>
    <row r="18" spans="3:110" x14ac:dyDescent="0.25">
      <c r="J18" s="73" t="s">
        <v>286</v>
      </c>
      <c r="K18" s="73" t="s">
        <v>286</v>
      </c>
      <c r="L18" s="73" t="s">
        <v>286</v>
      </c>
      <c r="AC18" s="69"/>
      <c r="AD18" s="34"/>
      <c r="AE18" s="69"/>
      <c r="AF18" s="56"/>
      <c r="DC18" s="69">
        <v>42000</v>
      </c>
      <c r="DD18" s="34" t="s">
        <v>136</v>
      </c>
      <c r="DE18" s="69">
        <v>42000</v>
      </c>
      <c r="DF18" s="56" t="s">
        <v>122</v>
      </c>
    </row>
    <row r="19" spans="3:110" s="74" customFormat="1" x14ac:dyDescent="0.25">
      <c r="E19" s="75"/>
      <c r="F19" s="75" t="s">
        <v>3</v>
      </c>
      <c r="G19" s="75"/>
      <c r="H19" s="75" t="s">
        <v>6</v>
      </c>
      <c r="J19" s="73" t="s">
        <v>293</v>
      </c>
      <c r="K19" s="73" t="s">
        <v>287</v>
      </c>
      <c r="L19" s="73" t="s">
        <v>293</v>
      </c>
      <c r="W19" s="76"/>
      <c r="X19" s="76"/>
      <c r="Y19" s="76"/>
      <c r="Z19" s="76"/>
      <c r="AA19" s="76"/>
      <c r="AB19" s="76"/>
      <c r="AC19" s="69"/>
      <c r="AD19" s="34"/>
      <c r="AE19" s="69"/>
      <c r="AF19" s="56"/>
      <c r="DC19" s="69">
        <v>42200</v>
      </c>
      <c r="DD19" s="34" t="s">
        <v>82</v>
      </c>
      <c r="DE19" s="69">
        <v>42200</v>
      </c>
      <c r="DF19" s="56" t="s">
        <v>122</v>
      </c>
    </row>
    <row r="20" spans="3:110" s="74" customFormat="1" x14ac:dyDescent="0.25">
      <c r="C20" s="75" t="s">
        <v>72</v>
      </c>
      <c r="D20" s="75" t="s">
        <v>181</v>
      </c>
      <c r="E20" s="75"/>
      <c r="F20" s="77" t="s">
        <v>4</v>
      </c>
      <c r="G20" s="77"/>
      <c r="H20" s="77" t="s">
        <v>5</v>
      </c>
      <c r="J20" s="78" t="s">
        <v>2</v>
      </c>
      <c r="K20" s="78" t="s">
        <v>288</v>
      </c>
      <c r="L20" s="78" t="s">
        <v>2</v>
      </c>
      <c r="W20" s="76"/>
      <c r="X20" s="76"/>
      <c r="Y20" s="76"/>
      <c r="Z20" s="76"/>
      <c r="AA20" s="76"/>
      <c r="AB20" s="76"/>
      <c r="AC20" s="69"/>
      <c r="AD20" s="34"/>
      <c r="AE20" s="69"/>
      <c r="AF20" s="56"/>
      <c r="DC20" s="69">
        <v>42700</v>
      </c>
      <c r="DD20" s="34" t="s">
        <v>81</v>
      </c>
      <c r="DE20" s="69">
        <v>42700</v>
      </c>
      <c r="DF20" s="56" t="s">
        <v>122</v>
      </c>
    </row>
    <row r="21" spans="3:110" x14ac:dyDescent="0.25">
      <c r="C21" s="55">
        <v>41900</v>
      </c>
      <c r="D21" s="56" t="e">
        <f>VLOOKUP(C21,Entity2,2,FALSE)</f>
        <v>#REF!</v>
      </c>
      <c r="H21" s="32">
        <v>140001</v>
      </c>
      <c r="J21" s="31">
        <v>6255</v>
      </c>
      <c r="K21" s="31">
        <v>-255</v>
      </c>
      <c r="L21" s="31">
        <f>SUM(J21:K21)</f>
        <v>6000</v>
      </c>
      <c r="AC21" s="69"/>
      <c r="AD21" s="34"/>
      <c r="AE21" s="69"/>
      <c r="AF21" s="56"/>
      <c r="DC21" s="69">
        <v>42900</v>
      </c>
      <c r="DD21" s="34" t="s">
        <v>137</v>
      </c>
      <c r="DE21" s="69">
        <v>42900</v>
      </c>
      <c r="DF21" s="56" t="s">
        <v>122</v>
      </c>
    </row>
    <row r="22" spans="3:110" x14ac:dyDescent="0.25">
      <c r="C22" s="55" t="s">
        <v>139</v>
      </c>
      <c r="D22" s="56" t="e">
        <f>VLOOKUP(C22,Entity2,2,FALSE)</f>
        <v>#REF!</v>
      </c>
      <c r="H22" s="32">
        <v>140001</v>
      </c>
      <c r="J22" s="31">
        <v>145467</v>
      </c>
      <c r="K22" s="31">
        <v>-1000</v>
      </c>
      <c r="L22" s="31">
        <f>SUM(J22:K22)</f>
        <v>144467</v>
      </c>
      <c r="AC22" s="69"/>
      <c r="AD22" s="34"/>
      <c r="AE22" s="69"/>
      <c r="AF22" s="56"/>
      <c r="DC22" s="69">
        <v>43100</v>
      </c>
      <c r="DD22" s="34" t="s">
        <v>22</v>
      </c>
      <c r="DE22" s="69">
        <v>43100</v>
      </c>
      <c r="DF22" s="56" t="s">
        <v>122</v>
      </c>
    </row>
    <row r="23" spans="3:110" x14ac:dyDescent="0.25">
      <c r="C23" s="55">
        <v>46200</v>
      </c>
      <c r="D23" s="56" t="e">
        <f>VLOOKUP(C23,Entity2,2,FALSE)</f>
        <v>#REF!</v>
      </c>
      <c r="H23" s="32">
        <v>140001</v>
      </c>
      <c r="J23" s="31">
        <v>599</v>
      </c>
      <c r="K23" s="31">
        <v>0</v>
      </c>
      <c r="L23" s="31">
        <f>SUM(J23:K23)</f>
        <v>599</v>
      </c>
      <c r="AC23" s="69"/>
      <c r="AD23" s="34"/>
      <c r="AE23" s="69"/>
      <c r="AF23" s="56"/>
      <c r="DC23" s="69">
        <v>43200</v>
      </c>
      <c r="DD23" s="34" t="s">
        <v>138</v>
      </c>
      <c r="DE23" s="69">
        <v>43200</v>
      </c>
      <c r="DF23" s="56" t="s">
        <v>122</v>
      </c>
    </row>
    <row r="24" spans="3:110" x14ac:dyDescent="0.25">
      <c r="F24" s="31"/>
      <c r="J24" s="30"/>
      <c r="K24" s="30"/>
      <c r="L24" s="31">
        <f t="shared" ref="L24:L39" si="0">SUM(J24:K24)</f>
        <v>0</v>
      </c>
      <c r="AC24" s="69"/>
      <c r="AD24" s="34"/>
      <c r="AE24" s="69"/>
      <c r="AF24" s="56"/>
      <c r="DC24" s="69"/>
      <c r="DD24" s="34"/>
      <c r="DE24" s="69"/>
      <c r="DF24" s="56"/>
    </row>
    <row r="25" spans="3:110" x14ac:dyDescent="0.25">
      <c r="F25" s="31"/>
      <c r="J25" s="30"/>
      <c r="K25" s="30"/>
      <c r="L25" s="31">
        <f t="shared" si="0"/>
        <v>0</v>
      </c>
      <c r="AC25" s="69"/>
      <c r="AD25" s="34"/>
      <c r="AE25" s="69"/>
      <c r="AF25" s="56"/>
      <c r="DC25" s="69"/>
      <c r="DD25" s="34"/>
      <c r="DE25" s="69"/>
      <c r="DF25" s="56"/>
    </row>
    <row r="26" spans="3:110" x14ac:dyDescent="0.25">
      <c r="F26" s="31"/>
      <c r="J26" s="30"/>
      <c r="K26" s="30"/>
      <c r="L26" s="31">
        <f t="shared" si="0"/>
        <v>0</v>
      </c>
      <c r="AC26" s="69"/>
      <c r="AD26" s="34"/>
      <c r="AE26" s="69"/>
      <c r="AF26" s="56"/>
      <c r="DC26" s="69"/>
      <c r="DD26" s="34"/>
      <c r="DE26" s="69"/>
      <c r="DF26" s="56"/>
    </row>
    <row r="27" spans="3:110" x14ac:dyDescent="0.25">
      <c r="F27" s="31"/>
      <c r="J27" s="30"/>
      <c r="K27" s="30"/>
      <c r="L27" s="31">
        <f t="shared" si="0"/>
        <v>0</v>
      </c>
      <c r="AC27" s="69"/>
      <c r="AD27" s="34"/>
      <c r="AE27" s="69"/>
      <c r="AF27" s="56"/>
      <c r="DC27" s="69"/>
      <c r="DD27" s="34"/>
      <c r="DE27" s="69"/>
      <c r="DF27" s="56"/>
    </row>
    <row r="28" spans="3:110" x14ac:dyDescent="0.25">
      <c r="F28" s="31"/>
      <c r="J28" s="30"/>
      <c r="K28" s="30"/>
      <c r="L28" s="31">
        <f t="shared" si="0"/>
        <v>0</v>
      </c>
      <c r="AC28" s="69"/>
      <c r="AD28" s="34"/>
      <c r="AE28" s="69"/>
      <c r="AF28" s="56"/>
      <c r="DC28" s="69"/>
      <c r="DD28" s="34"/>
      <c r="DE28" s="69"/>
      <c r="DF28" s="56"/>
    </row>
    <row r="29" spans="3:110" x14ac:dyDescent="0.25">
      <c r="F29" s="31"/>
      <c r="J29" s="30"/>
      <c r="K29" s="30"/>
      <c r="L29" s="31">
        <f t="shared" si="0"/>
        <v>0</v>
      </c>
      <c r="AC29" s="69"/>
      <c r="AD29" s="34"/>
      <c r="AE29" s="69"/>
      <c r="AF29" s="56"/>
      <c r="DC29" s="69"/>
      <c r="DD29" s="34"/>
      <c r="DE29" s="69"/>
      <c r="DF29" s="56"/>
    </row>
    <row r="30" spans="3:110" x14ac:dyDescent="0.25">
      <c r="F30" s="31"/>
      <c r="J30" s="30"/>
      <c r="K30" s="30"/>
      <c r="L30" s="31">
        <f t="shared" si="0"/>
        <v>0</v>
      </c>
      <c r="AC30" s="69"/>
      <c r="AD30" s="34"/>
      <c r="AE30" s="69"/>
      <c r="AF30" s="56"/>
      <c r="DC30" s="69"/>
      <c r="DD30" s="34"/>
      <c r="DE30" s="69"/>
      <c r="DF30" s="56"/>
    </row>
    <row r="31" spans="3:110" x14ac:dyDescent="0.25">
      <c r="F31" s="31"/>
      <c r="J31" s="30"/>
      <c r="K31" s="30"/>
      <c r="L31" s="31">
        <f t="shared" si="0"/>
        <v>0</v>
      </c>
      <c r="AC31" s="69"/>
      <c r="AD31" s="34"/>
      <c r="AE31" s="69"/>
      <c r="AF31" s="56"/>
      <c r="DC31" s="69"/>
      <c r="DD31" s="34"/>
      <c r="DE31" s="69"/>
      <c r="DF31" s="56"/>
    </row>
    <row r="32" spans="3:110" x14ac:dyDescent="0.25">
      <c r="F32" s="31"/>
      <c r="J32" s="30"/>
      <c r="K32" s="30"/>
      <c r="L32" s="31">
        <f t="shared" si="0"/>
        <v>0</v>
      </c>
      <c r="AC32" s="69"/>
      <c r="AD32" s="34"/>
      <c r="AE32" s="69"/>
      <c r="AF32" s="56"/>
      <c r="DC32" s="69"/>
      <c r="DD32" s="34"/>
      <c r="DE32" s="69"/>
      <c r="DF32" s="56"/>
    </row>
    <row r="33" spans="2:110" x14ac:dyDescent="0.25">
      <c r="L33" s="31">
        <f t="shared" si="0"/>
        <v>0</v>
      </c>
      <c r="AC33" s="69"/>
      <c r="AD33" s="34"/>
      <c r="AE33" s="69"/>
      <c r="AF33" s="56"/>
      <c r="DC33" s="69"/>
      <c r="DD33" s="34"/>
      <c r="DE33" s="69"/>
      <c r="DF33" s="56"/>
    </row>
    <row r="34" spans="2:110" x14ac:dyDescent="0.25">
      <c r="L34" s="31">
        <f t="shared" si="0"/>
        <v>0</v>
      </c>
      <c r="AC34" s="69"/>
      <c r="AD34" s="34"/>
      <c r="AE34" s="69"/>
      <c r="AF34" s="56"/>
      <c r="DC34" s="69"/>
      <c r="DD34" s="34"/>
      <c r="DE34" s="69"/>
      <c r="DF34" s="56"/>
    </row>
    <row r="35" spans="2:110" x14ac:dyDescent="0.25">
      <c r="L35" s="31">
        <f t="shared" si="0"/>
        <v>0</v>
      </c>
      <c r="AC35" s="69"/>
      <c r="AD35" s="34"/>
      <c r="AE35" s="69"/>
      <c r="AF35" s="56"/>
      <c r="DC35" s="69"/>
      <c r="DD35" s="34"/>
      <c r="DE35" s="69"/>
      <c r="DF35" s="56"/>
    </row>
    <row r="36" spans="2:110" x14ac:dyDescent="0.25">
      <c r="L36" s="31">
        <f t="shared" si="0"/>
        <v>0</v>
      </c>
      <c r="AC36" s="69"/>
      <c r="AD36" s="34"/>
      <c r="AE36" s="69"/>
      <c r="AF36" s="56"/>
      <c r="DC36" s="69"/>
      <c r="DD36" s="34"/>
      <c r="DE36" s="69"/>
      <c r="DF36" s="56"/>
    </row>
    <row r="37" spans="2:110" x14ac:dyDescent="0.25">
      <c r="L37" s="31">
        <f t="shared" si="0"/>
        <v>0</v>
      </c>
      <c r="AC37" s="69"/>
      <c r="AD37" s="34"/>
      <c r="AE37" s="69"/>
      <c r="AF37" s="56"/>
      <c r="DC37" s="69"/>
      <c r="DD37" s="34"/>
      <c r="DE37" s="69"/>
      <c r="DF37" s="56"/>
    </row>
    <row r="38" spans="2:110" x14ac:dyDescent="0.25">
      <c r="L38" s="31">
        <f t="shared" si="0"/>
        <v>0</v>
      </c>
      <c r="AC38" s="69"/>
      <c r="AD38" s="34"/>
      <c r="AE38" s="69"/>
      <c r="AF38" s="56"/>
      <c r="DC38" s="69"/>
      <c r="DD38" s="34"/>
      <c r="DE38" s="69"/>
      <c r="DF38" s="56"/>
    </row>
    <row r="39" spans="2:110" x14ac:dyDescent="0.25">
      <c r="L39" s="31">
        <f t="shared" si="0"/>
        <v>0</v>
      </c>
      <c r="AC39" s="69"/>
      <c r="AD39" s="34"/>
      <c r="AE39" s="69"/>
      <c r="AF39" s="56"/>
      <c r="DC39" s="69"/>
      <c r="DD39" s="34"/>
      <c r="DE39" s="69"/>
      <c r="DF39" s="56"/>
    </row>
    <row r="40" spans="2:110" x14ac:dyDescent="0.25">
      <c r="AC40" s="69"/>
      <c r="AD40" s="34"/>
      <c r="AE40" s="69"/>
      <c r="AF40" s="56"/>
      <c r="DC40" s="69"/>
      <c r="DD40" s="34"/>
      <c r="DE40" s="69"/>
      <c r="DF40" s="56"/>
    </row>
    <row r="41" spans="2:110" x14ac:dyDescent="0.25">
      <c r="AC41" s="69"/>
      <c r="AD41" s="34"/>
      <c r="AE41" s="69"/>
      <c r="AF41" s="56"/>
      <c r="DC41" s="69"/>
      <c r="DD41" s="34"/>
      <c r="DE41" s="69"/>
      <c r="DF41" s="56"/>
    </row>
    <row r="42" spans="2:110" x14ac:dyDescent="0.25">
      <c r="AC42" s="69"/>
      <c r="AD42" s="34"/>
      <c r="AE42" s="69"/>
      <c r="AF42" s="56"/>
      <c r="DC42" s="69"/>
      <c r="DD42" s="34"/>
      <c r="DE42" s="69"/>
      <c r="DF42" s="56"/>
    </row>
    <row r="43" spans="2:110" ht="41.4" x14ac:dyDescent="0.25">
      <c r="D43" s="62" t="s">
        <v>290</v>
      </c>
      <c r="F43" s="31"/>
      <c r="AC43" s="69"/>
      <c r="AD43" s="34"/>
      <c r="AE43" s="69"/>
      <c r="AF43" s="56"/>
      <c r="DC43" s="69"/>
      <c r="DD43" s="34"/>
      <c r="DE43" s="69"/>
      <c r="DF43" s="56"/>
    </row>
    <row r="44" spans="2:110" x14ac:dyDescent="0.25">
      <c r="AC44" s="69"/>
      <c r="AD44" s="34"/>
      <c r="AE44" s="69"/>
      <c r="AF44" s="56"/>
      <c r="DC44" s="69"/>
      <c r="DD44" s="34"/>
      <c r="DE44" s="69"/>
      <c r="DF44" s="56"/>
    </row>
    <row r="45" spans="2:110" x14ac:dyDescent="0.25">
      <c r="AC45" s="69"/>
      <c r="AD45" s="34"/>
      <c r="AE45" s="69"/>
      <c r="AF45" s="56"/>
      <c r="DC45" s="69"/>
      <c r="DD45" s="34"/>
      <c r="DE45" s="69"/>
      <c r="DF45" s="56"/>
    </row>
    <row r="46" spans="2:110" ht="15.6" x14ac:dyDescent="0.3">
      <c r="B46" s="28" t="s">
        <v>78</v>
      </c>
      <c r="C46" s="30" t="s">
        <v>79</v>
      </c>
      <c r="AC46" s="69"/>
      <c r="AD46" s="34"/>
      <c r="AE46" s="69"/>
      <c r="AF46" s="56"/>
      <c r="DC46" s="69">
        <v>47600</v>
      </c>
      <c r="DD46" s="34" t="s">
        <v>141</v>
      </c>
      <c r="DE46" s="69">
        <v>47600</v>
      </c>
      <c r="DF46" s="56" t="s">
        <v>122</v>
      </c>
    </row>
    <row r="47" spans="2:110" x14ac:dyDescent="0.25">
      <c r="C47" s="30" t="s">
        <v>77</v>
      </c>
      <c r="J47" s="73" t="s">
        <v>1</v>
      </c>
      <c r="K47" s="73"/>
      <c r="L47" s="73" t="s">
        <v>1</v>
      </c>
      <c r="AC47" s="69"/>
      <c r="AD47" s="34"/>
      <c r="AE47" s="69"/>
      <c r="AF47" s="56"/>
      <c r="DC47" s="69">
        <v>47800</v>
      </c>
      <c r="DD47" s="34" t="s">
        <v>24</v>
      </c>
      <c r="DE47" s="69">
        <v>47800</v>
      </c>
      <c r="DF47" s="56" t="s">
        <v>122</v>
      </c>
    </row>
    <row r="48" spans="2:110" x14ac:dyDescent="0.25">
      <c r="J48" s="73" t="s">
        <v>291</v>
      </c>
      <c r="K48" s="73" t="s">
        <v>289</v>
      </c>
      <c r="L48" s="73" t="s">
        <v>292</v>
      </c>
      <c r="AC48" s="69"/>
      <c r="AD48" s="34"/>
      <c r="AE48" s="69"/>
      <c r="AF48" s="56"/>
      <c r="DC48" s="69">
        <v>48000</v>
      </c>
      <c r="DD48" s="34" t="s">
        <v>142</v>
      </c>
      <c r="DE48" s="69">
        <v>48000</v>
      </c>
      <c r="DF48" s="56" t="s">
        <v>122</v>
      </c>
    </row>
    <row r="49" spans="3:110" s="74" customFormat="1" x14ac:dyDescent="0.25">
      <c r="F49" s="75" t="s">
        <v>7</v>
      </c>
      <c r="G49" s="75"/>
      <c r="H49" s="75" t="s">
        <v>6</v>
      </c>
      <c r="J49" s="73" t="s">
        <v>286</v>
      </c>
      <c r="K49" s="73" t="s">
        <v>286</v>
      </c>
      <c r="L49" s="73" t="s">
        <v>286</v>
      </c>
      <c r="W49" s="76"/>
      <c r="X49" s="76"/>
      <c r="Y49" s="76"/>
      <c r="Z49" s="76"/>
      <c r="AA49" s="76"/>
      <c r="AB49" s="76"/>
      <c r="AC49" s="69"/>
      <c r="AD49" s="34"/>
      <c r="AE49" s="69"/>
      <c r="AF49" s="56"/>
      <c r="DC49" s="69">
        <v>48200</v>
      </c>
      <c r="DD49" s="34" t="s">
        <v>143</v>
      </c>
      <c r="DE49" s="69">
        <v>48200</v>
      </c>
      <c r="DF49" s="56">
        <v>80106</v>
      </c>
    </row>
    <row r="50" spans="3:110" s="74" customFormat="1" x14ac:dyDescent="0.25">
      <c r="F50" s="75"/>
      <c r="G50" s="75"/>
      <c r="H50" s="75"/>
      <c r="J50" s="73" t="s">
        <v>293</v>
      </c>
      <c r="K50" s="73" t="s">
        <v>287</v>
      </c>
      <c r="L50" s="73" t="s">
        <v>293</v>
      </c>
      <c r="W50" s="76"/>
      <c r="X50" s="76"/>
      <c r="Y50" s="76"/>
      <c r="Z50" s="76"/>
      <c r="AA50" s="76"/>
      <c r="AB50" s="76"/>
      <c r="AC50" s="69"/>
      <c r="AD50" s="34"/>
      <c r="AE50" s="69"/>
      <c r="AF50" s="56"/>
      <c r="DC50" s="69"/>
      <c r="DD50" s="34"/>
      <c r="DE50" s="69"/>
      <c r="DF50" s="56"/>
    </row>
    <row r="51" spans="3:110" s="74" customFormat="1" x14ac:dyDescent="0.25">
      <c r="C51" s="75" t="s">
        <v>72</v>
      </c>
      <c r="D51" s="75" t="s">
        <v>181</v>
      </c>
      <c r="F51" s="77" t="s">
        <v>4</v>
      </c>
      <c r="G51" s="77"/>
      <c r="H51" s="77" t="s">
        <v>5</v>
      </c>
      <c r="J51" s="78" t="s">
        <v>8</v>
      </c>
      <c r="K51" s="78" t="s">
        <v>288</v>
      </c>
      <c r="L51" s="78" t="s">
        <v>8</v>
      </c>
      <c r="W51" s="76"/>
      <c r="X51" s="76"/>
      <c r="Y51" s="76"/>
      <c r="Z51" s="76"/>
      <c r="AA51" s="76"/>
      <c r="AB51" s="76"/>
      <c r="AC51" s="69"/>
      <c r="AD51" s="34"/>
      <c r="AE51" s="69"/>
      <c r="AF51" s="56"/>
      <c r="DC51" s="69">
        <v>48300</v>
      </c>
      <c r="DD51" s="34" t="s">
        <v>144</v>
      </c>
      <c r="DE51" s="69">
        <v>48300</v>
      </c>
      <c r="DF51" s="56" t="s">
        <v>122</v>
      </c>
    </row>
    <row r="52" spans="3:110" x14ac:dyDescent="0.25">
      <c r="C52" s="55" t="s">
        <v>123</v>
      </c>
      <c r="D52" s="56" t="e">
        <f>VLOOKUP(C52,Entity2,2,FALSE)</f>
        <v>#REF!</v>
      </c>
      <c r="H52" s="32">
        <v>231001</v>
      </c>
      <c r="J52" s="31">
        <v>-3226.42</v>
      </c>
      <c r="L52" s="31">
        <f t="shared" ref="L52:L64" si="1">SUM(J52:K52)</f>
        <v>-3226.42</v>
      </c>
      <c r="AC52" s="69"/>
      <c r="AD52" s="34"/>
      <c r="AE52" s="69"/>
      <c r="AF52" s="56"/>
      <c r="DC52" s="69">
        <v>48600</v>
      </c>
      <c r="DD52" s="34" t="s">
        <v>145</v>
      </c>
      <c r="DE52" s="69">
        <v>48600</v>
      </c>
      <c r="DF52" s="56" t="s">
        <v>122</v>
      </c>
    </row>
    <row r="53" spans="3:110" x14ac:dyDescent="0.25">
      <c r="C53" s="55">
        <v>98000</v>
      </c>
      <c r="D53" s="56" t="e">
        <f>VLOOKUP(C53,Entity2,2,FALSE)</f>
        <v>#REF!</v>
      </c>
      <c r="H53" s="32">
        <v>200001</v>
      </c>
      <c r="J53" s="31">
        <v>-34090</v>
      </c>
      <c r="L53" s="31">
        <f t="shared" si="1"/>
        <v>-34090</v>
      </c>
      <c r="AC53" s="69"/>
      <c r="AD53" s="34"/>
      <c r="AE53" s="69"/>
      <c r="AF53" s="56"/>
      <c r="DC53" s="69">
        <v>48800</v>
      </c>
      <c r="DD53" s="34" t="s">
        <v>146</v>
      </c>
      <c r="DE53" s="69">
        <v>48800</v>
      </c>
      <c r="DF53" s="56" t="s">
        <v>122</v>
      </c>
    </row>
    <row r="54" spans="3:110" x14ac:dyDescent="0.25">
      <c r="C54" s="55">
        <v>98000</v>
      </c>
      <c r="D54" s="56" t="e">
        <f>VLOOKUP(C54,Entity2,2,FALSE)</f>
        <v>#REF!</v>
      </c>
      <c r="H54" s="32">
        <v>233001</v>
      </c>
      <c r="J54" s="31">
        <v>-116365.91</v>
      </c>
      <c r="L54" s="31">
        <f t="shared" si="1"/>
        <v>-116365.91</v>
      </c>
      <c r="AC54" s="69"/>
      <c r="AD54" s="34"/>
      <c r="AE54" s="69"/>
      <c r="AF54" s="56"/>
      <c r="DC54" s="69">
        <v>48900</v>
      </c>
      <c r="DD54" s="34" t="s">
        <v>25</v>
      </c>
      <c r="DE54" s="69">
        <v>48900</v>
      </c>
      <c r="DF54" s="56">
        <v>80331</v>
      </c>
    </row>
    <row r="55" spans="3:110" x14ac:dyDescent="0.25">
      <c r="L55" s="31">
        <f t="shared" si="1"/>
        <v>0</v>
      </c>
      <c r="AC55" s="69"/>
      <c r="AD55" s="34"/>
      <c r="AE55" s="69"/>
      <c r="AF55" s="56"/>
      <c r="DC55" s="69"/>
      <c r="DD55" s="34"/>
      <c r="DE55" s="69"/>
      <c r="DF55" s="56"/>
    </row>
    <row r="56" spans="3:110" x14ac:dyDescent="0.25">
      <c r="L56" s="31">
        <f t="shared" si="1"/>
        <v>0</v>
      </c>
      <c r="AC56" s="69"/>
      <c r="AD56" s="34"/>
      <c r="AE56" s="69"/>
      <c r="AF56" s="56"/>
      <c r="DC56" s="69"/>
      <c r="DD56" s="34"/>
      <c r="DE56" s="69"/>
      <c r="DF56" s="56"/>
    </row>
    <row r="57" spans="3:110" x14ac:dyDescent="0.25">
      <c r="L57" s="31">
        <f t="shared" si="1"/>
        <v>0</v>
      </c>
      <c r="AC57" s="69"/>
      <c r="AD57" s="34"/>
      <c r="AE57" s="69"/>
      <c r="AF57" s="56"/>
      <c r="DC57" s="69"/>
      <c r="DD57" s="34"/>
      <c r="DE57" s="69"/>
      <c r="DF57" s="56"/>
    </row>
    <row r="58" spans="3:110" x14ac:dyDescent="0.25">
      <c r="L58" s="31">
        <f t="shared" si="1"/>
        <v>0</v>
      </c>
      <c r="AC58" s="69"/>
      <c r="AD58" s="34"/>
      <c r="AE58" s="69"/>
      <c r="AF58" s="56"/>
      <c r="DC58" s="69"/>
      <c r="DD58" s="34"/>
      <c r="DE58" s="69"/>
      <c r="DF58" s="56"/>
    </row>
    <row r="59" spans="3:110" x14ac:dyDescent="0.25">
      <c r="L59" s="31">
        <f t="shared" si="1"/>
        <v>0</v>
      </c>
      <c r="AC59" s="69"/>
      <c r="AD59" s="34"/>
      <c r="AE59" s="69"/>
      <c r="AF59" s="56"/>
      <c r="DC59" s="69"/>
      <c r="DD59" s="34"/>
      <c r="DE59" s="69"/>
      <c r="DF59" s="56"/>
    </row>
    <row r="60" spans="3:110" x14ac:dyDescent="0.25">
      <c r="L60" s="31">
        <f t="shared" si="1"/>
        <v>0</v>
      </c>
      <c r="AC60" s="69"/>
      <c r="AD60" s="34"/>
      <c r="AE60" s="69"/>
      <c r="AF60" s="56"/>
      <c r="DC60" s="69"/>
      <c r="DD60" s="34"/>
      <c r="DE60" s="69"/>
      <c r="DF60" s="56"/>
    </row>
    <row r="61" spans="3:110" x14ac:dyDescent="0.25">
      <c r="L61" s="31">
        <f t="shared" si="1"/>
        <v>0</v>
      </c>
      <c r="AC61" s="69"/>
      <c r="AD61" s="34"/>
      <c r="AE61" s="69"/>
      <c r="AF61" s="56"/>
      <c r="DC61" s="69"/>
      <c r="DD61" s="34"/>
      <c r="DE61" s="69"/>
      <c r="DF61" s="56"/>
    </row>
    <row r="62" spans="3:110" x14ac:dyDescent="0.25">
      <c r="L62" s="31">
        <f t="shared" si="1"/>
        <v>0</v>
      </c>
      <c r="AC62" s="69"/>
      <c r="AD62" s="34"/>
      <c r="AE62" s="69"/>
      <c r="AF62" s="56"/>
      <c r="DC62" s="69"/>
      <c r="DD62" s="34"/>
      <c r="DE62" s="69"/>
      <c r="DF62" s="56"/>
    </row>
    <row r="63" spans="3:110" x14ac:dyDescent="0.25">
      <c r="L63" s="31">
        <f t="shared" si="1"/>
        <v>0</v>
      </c>
      <c r="AC63" s="69"/>
      <c r="AD63" s="34"/>
      <c r="AE63" s="69"/>
      <c r="AF63" s="56"/>
      <c r="DC63" s="69"/>
      <c r="DD63" s="34"/>
      <c r="DE63" s="69"/>
      <c r="DF63" s="56"/>
    </row>
    <row r="64" spans="3:110" x14ac:dyDescent="0.25">
      <c r="L64" s="31">
        <f t="shared" si="1"/>
        <v>0</v>
      </c>
      <c r="AC64" s="69"/>
      <c r="AD64" s="34"/>
      <c r="AE64" s="69"/>
      <c r="AF64" s="56"/>
      <c r="DC64" s="69"/>
      <c r="DD64" s="34"/>
      <c r="DE64" s="69"/>
      <c r="DF64" s="56"/>
    </row>
    <row r="65" spans="29:110" x14ac:dyDescent="0.25">
      <c r="AC65" s="69"/>
      <c r="AD65" s="34"/>
      <c r="AE65" s="69"/>
      <c r="AF65" s="56"/>
      <c r="DC65" s="69"/>
      <c r="DD65" s="34"/>
      <c r="DE65" s="69"/>
      <c r="DF65" s="56"/>
    </row>
    <row r="66" spans="29:110" x14ac:dyDescent="0.25">
      <c r="AC66" s="69"/>
      <c r="AD66" s="34"/>
      <c r="AE66" s="69"/>
      <c r="AF66" s="56"/>
      <c r="DC66" s="69"/>
      <c r="DD66" s="34"/>
      <c r="DE66" s="69"/>
      <c r="DF66" s="56"/>
    </row>
    <row r="67" spans="29:110" x14ac:dyDescent="0.25">
      <c r="AC67" s="69"/>
      <c r="AD67" s="34"/>
      <c r="AE67" s="69"/>
      <c r="AF67" s="56"/>
      <c r="DC67" s="69"/>
      <c r="DD67" s="34"/>
      <c r="DE67" s="69"/>
      <c r="DF67" s="56"/>
    </row>
    <row r="68" spans="29:110" x14ac:dyDescent="0.25">
      <c r="AC68" s="69"/>
      <c r="AD68" s="34"/>
      <c r="AE68" s="69"/>
      <c r="AF68" s="56"/>
      <c r="DC68" s="69"/>
      <c r="DD68" s="34"/>
      <c r="DE68" s="69"/>
      <c r="DF68" s="56"/>
    </row>
    <row r="69" spans="29:110" x14ac:dyDescent="0.25">
      <c r="AC69" s="69"/>
      <c r="AD69" s="34"/>
      <c r="AE69" s="69"/>
      <c r="AF69" s="56"/>
      <c r="DC69" s="69"/>
      <c r="DD69" s="34"/>
      <c r="DE69" s="69"/>
      <c r="DF69" s="56"/>
    </row>
    <row r="70" spans="29:110" x14ac:dyDescent="0.25">
      <c r="AC70" s="69"/>
      <c r="AD70" s="34"/>
      <c r="AE70" s="69"/>
      <c r="AF70" s="56"/>
      <c r="DC70" s="69"/>
      <c r="DD70" s="34"/>
      <c r="DE70" s="69"/>
      <c r="DF70" s="56"/>
    </row>
    <row r="71" spans="29:110" x14ac:dyDescent="0.25">
      <c r="AC71" s="69"/>
      <c r="AD71" s="34"/>
      <c r="AE71" s="69"/>
      <c r="AF71" s="56"/>
      <c r="DC71" s="69"/>
      <c r="DD71" s="34"/>
      <c r="DE71" s="69"/>
      <c r="DF71" s="56"/>
    </row>
    <row r="72" spans="29:110" x14ac:dyDescent="0.25">
      <c r="AC72" s="69"/>
      <c r="AD72" s="34"/>
      <c r="AE72" s="69"/>
      <c r="AF72" s="56"/>
      <c r="DC72" s="69"/>
      <c r="DD72" s="34"/>
      <c r="DE72" s="69"/>
      <c r="DF72" s="56"/>
    </row>
    <row r="73" spans="29:110" x14ac:dyDescent="0.25">
      <c r="AC73" s="69"/>
      <c r="AD73" s="34"/>
      <c r="AE73" s="69"/>
      <c r="AF73" s="56"/>
      <c r="DC73" s="69"/>
      <c r="DD73" s="34"/>
      <c r="DE73" s="69"/>
      <c r="DF73" s="56"/>
    </row>
    <row r="74" spans="29:110" x14ac:dyDescent="0.25">
      <c r="AC74" s="69"/>
      <c r="AD74" s="34"/>
      <c r="AE74" s="69"/>
      <c r="AF74" s="56"/>
      <c r="DC74" s="69"/>
      <c r="DD74" s="34"/>
      <c r="DE74" s="69"/>
      <c r="DF74" s="56"/>
    </row>
    <row r="75" spans="29:110" x14ac:dyDescent="0.25">
      <c r="AC75" s="69"/>
      <c r="AD75" s="34"/>
      <c r="AE75" s="69"/>
      <c r="AF75" s="56"/>
      <c r="DC75" s="69"/>
      <c r="DD75" s="34"/>
      <c r="DE75" s="69"/>
      <c r="DF75" s="56"/>
    </row>
    <row r="76" spans="29:110" x14ac:dyDescent="0.25">
      <c r="AC76" s="69"/>
      <c r="AD76" s="34"/>
      <c r="AE76" s="69"/>
      <c r="AF76" s="56"/>
      <c r="DC76" s="69"/>
      <c r="DD76" s="34"/>
      <c r="DE76" s="69"/>
      <c r="DF76" s="56"/>
    </row>
    <row r="77" spans="29:110" x14ac:dyDescent="0.25">
      <c r="AC77" s="69"/>
      <c r="AD77" s="34"/>
      <c r="AE77" s="69"/>
      <c r="AF77" s="56"/>
      <c r="DC77" s="69"/>
      <c r="DD77" s="34"/>
      <c r="DE77" s="69"/>
      <c r="DF77" s="56"/>
    </row>
    <row r="78" spans="29:110" x14ac:dyDescent="0.25">
      <c r="AC78" s="69"/>
      <c r="AD78" s="34"/>
      <c r="AE78" s="69"/>
      <c r="AF78" s="56"/>
      <c r="DC78" s="69"/>
      <c r="DD78" s="34"/>
      <c r="DE78" s="69"/>
      <c r="DF78" s="56"/>
    </row>
    <row r="79" spans="29:110" x14ac:dyDescent="0.25">
      <c r="AC79" s="69"/>
      <c r="AD79" s="34"/>
      <c r="AE79" s="69"/>
      <c r="AF79" s="56"/>
      <c r="DC79" s="69"/>
      <c r="DD79" s="34"/>
      <c r="DE79" s="69"/>
      <c r="DF79" s="56"/>
    </row>
    <row r="80" spans="29:110" x14ac:dyDescent="0.25">
      <c r="AC80" s="69"/>
      <c r="AD80" s="34"/>
      <c r="AE80" s="69"/>
      <c r="AF80" s="56"/>
      <c r="DC80" s="69"/>
      <c r="DD80" s="34"/>
      <c r="DE80" s="69"/>
      <c r="DF80" s="56"/>
    </row>
    <row r="81" spans="29:110" x14ac:dyDescent="0.25">
      <c r="AC81" s="69"/>
      <c r="AD81" s="34"/>
      <c r="AE81" s="69"/>
      <c r="AF81" s="56"/>
      <c r="DC81" s="69"/>
      <c r="DD81" s="34"/>
      <c r="DE81" s="69"/>
      <c r="DF81" s="56"/>
    </row>
    <row r="82" spans="29:110" x14ac:dyDescent="0.25">
      <c r="AC82" s="69"/>
      <c r="AD82" s="34"/>
      <c r="AE82" s="69"/>
      <c r="AF82" s="56"/>
      <c r="DC82" s="69">
        <v>91800</v>
      </c>
      <c r="DD82" s="34" t="s">
        <v>148</v>
      </c>
      <c r="DE82" s="69">
        <v>91800</v>
      </c>
      <c r="DF82" s="56">
        <v>90001</v>
      </c>
    </row>
    <row r="83" spans="29:110" x14ac:dyDescent="0.25">
      <c r="AC83" s="69"/>
      <c r="AD83" s="34"/>
      <c r="AE83" s="69"/>
      <c r="AF83" s="56"/>
      <c r="DC83" s="69">
        <v>91900</v>
      </c>
      <c r="DD83" s="34" t="s">
        <v>149</v>
      </c>
      <c r="DE83" s="69">
        <v>91900</v>
      </c>
      <c r="DF83" s="56">
        <v>90001</v>
      </c>
    </row>
    <row r="84" spans="29:110" x14ac:dyDescent="0.25">
      <c r="AC84" s="69"/>
      <c r="AD84" s="34"/>
      <c r="AE84" s="69"/>
      <c r="AF84" s="56"/>
      <c r="DC84" s="69">
        <v>92100</v>
      </c>
      <c r="DD84" s="34" t="s">
        <v>44</v>
      </c>
      <c r="DE84" s="69">
        <v>92100</v>
      </c>
      <c r="DF84" s="56">
        <v>40001</v>
      </c>
    </row>
    <row r="85" spans="29:110" x14ac:dyDescent="0.25">
      <c r="AC85" s="69"/>
      <c r="AD85" s="34"/>
      <c r="AE85" s="69"/>
      <c r="AF85" s="56"/>
      <c r="DC85" s="69">
        <v>92200</v>
      </c>
      <c r="DD85" s="34" t="s">
        <v>150</v>
      </c>
      <c r="DE85" s="69">
        <v>92200</v>
      </c>
      <c r="DF85" s="56">
        <v>90001</v>
      </c>
    </row>
    <row r="86" spans="29:110" x14ac:dyDescent="0.25">
      <c r="AC86" s="69"/>
      <c r="AD86" s="34"/>
      <c r="AE86" s="69"/>
      <c r="AF86" s="56"/>
      <c r="DC86" s="69">
        <v>92300</v>
      </c>
      <c r="DD86" s="34" t="s">
        <v>151</v>
      </c>
      <c r="DE86" s="69">
        <v>92300</v>
      </c>
      <c r="DF86" s="56">
        <v>90001</v>
      </c>
    </row>
    <row r="87" spans="29:110" x14ac:dyDescent="0.25">
      <c r="AC87" s="69"/>
      <c r="AD87" s="34"/>
      <c r="AE87" s="69"/>
      <c r="AF87" s="56"/>
      <c r="DC87" s="69">
        <v>92400</v>
      </c>
      <c r="DD87" s="34" t="s">
        <v>152</v>
      </c>
      <c r="DE87" s="69">
        <v>92400</v>
      </c>
      <c r="DF87" s="56">
        <v>90001</v>
      </c>
    </row>
    <row r="88" spans="29:110" x14ac:dyDescent="0.25">
      <c r="AC88" s="69"/>
      <c r="AD88" s="34"/>
      <c r="AE88" s="69"/>
      <c r="AF88" s="56"/>
      <c r="DC88" s="69">
        <v>92600</v>
      </c>
      <c r="DD88" s="34" t="s">
        <v>153</v>
      </c>
      <c r="DE88" s="69">
        <v>92600</v>
      </c>
      <c r="DF88" s="56">
        <v>90001</v>
      </c>
    </row>
    <row r="89" spans="29:110" x14ac:dyDescent="0.25">
      <c r="AC89" s="69"/>
      <c r="AD89" s="34"/>
      <c r="AE89" s="69"/>
      <c r="AF89" s="56"/>
      <c r="DC89" s="69" t="s">
        <v>154</v>
      </c>
      <c r="DD89" s="34" t="s">
        <v>155</v>
      </c>
      <c r="DE89" s="69">
        <v>92700</v>
      </c>
      <c r="DF89" s="56" t="s">
        <v>122</v>
      </c>
    </row>
    <row r="90" spans="29:110" x14ac:dyDescent="0.25">
      <c r="AC90" s="69"/>
      <c r="AD90" s="34"/>
      <c r="AE90" s="69"/>
      <c r="AF90" s="56"/>
      <c r="DC90" s="69" t="s">
        <v>156</v>
      </c>
      <c r="DD90" s="34" t="s">
        <v>157</v>
      </c>
      <c r="DE90" s="69">
        <v>92700</v>
      </c>
      <c r="DF90" s="56">
        <v>20000</v>
      </c>
    </row>
    <row r="91" spans="29:110" x14ac:dyDescent="0.25">
      <c r="AC91" s="69"/>
      <c r="AD91" s="34"/>
      <c r="AE91" s="69"/>
      <c r="AF91" s="56"/>
      <c r="DC91" s="69">
        <v>92800</v>
      </c>
      <c r="DD91" s="34" t="s">
        <v>158</v>
      </c>
      <c r="DE91" s="69">
        <v>92800</v>
      </c>
      <c r="DF91" s="56">
        <v>90001</v>
      </c>
    </row>
    <row r="92" spans="29:110" x14ac:dyDescent="0.25">
      <c r="AC92" s="69"/>
      <c r="AD92" s="34"/>
      <c r="AE92" s="69"/>
      <c r="AF92" s="56"/>
      <c r="DC92" s="69">
        <v>92900</v>
      </c>
      <c r="DD92" s="34" t="s">
        <v>45</v>
      </c>
      <c r="DE92" s="69">
        <v>92900</v>
      </c>
      <c r="DF92" s="56">
        <v>90001</v>
      </c>
    </row>
    <row r="93" spans="29:110" x14ac:dyDescent="0.25">
      <c r="AC93" s="69"/>
      <c r="AD93" s="34"/>
      <c r="AE93" s="69"/>
      <c r="AF93" s="79"/>
      <c r="DC93" s="69">
        <v>93000</v>
      </c>
      <c r="DD93" s="34" t="s">
        <v>46</v>
      </c>
      <c r="DE93" s="69">
        <v>93000</v>
      </c>
      <c r="DF93" s="79">
        <v>60170</v>
      </c>
    </row>
    <row r="94" spans="29:110" x14ac:dyDescent="0.25">
      <c r="AC94" s="69"/>
      <c r="AD94" s="34"/>
      <c r="AE94" s="69"/>
      <c r="AF94" s="79"/>
      <c r="DC94" s="69" t="s">
        <v>47</v>
      </c>
      <c r="DD94" s="34" t="s">
        <v>48</v>
      </c>
      <c r="DE94" s="69" t="s">
        <v>47</v>
      </c>
      <c r="DF94" s="79">
        <v>60170</v>
      </c>
    </row>
    <row r="95" spans="29:110" x14ac:dyDescent="0.25">
      <c r="AC95" s="69"/>
      <c r="AD95" s="34"/>
      <c r="AE95" s="69"/>
      <c r="AF95" s="56"/>
      <c r="DC95" s="69">
        <v>94000</v>
      </c>
      <c r="DD95" s="34" t="s">
        <v>159</v>
      </c>
      <c r="DE95" s="69">
        <v>94000</v>
      </c>
      <c r="DF95" s="56">
        <v>90001</v>
      </c>
    </row>
    <row r="96" spans="29:110" x14ac:dyDescent="0.25">
      <c r="AC96" s="69"/>
      <c r="AD96" s="34"/>
      <c r="AE96" s="69"/>
      <c r="AF96" s="56"/>
      <c r="DC96" s="69">
        <v>94200</v>
      </c>
      <c r="DD96" s="34" t="s">
        <v>49</v>
      </c>
      <c r="DE96" s="69">
        <v>46200</v>
      </c>
      <c r="DF96" s="56">
        <v>90311</v>
      </c>
    </row>
    <row r="97" spans="29:110" x14ac:dyDescent="0.25">
      <c r="AC97" s="69"/>
      <c r="AD97" s="34"/>
      <c r="AE97" s="69"/>
      <c r="AF97" s="56"/>
      <c r="DC97" s="69">
        <v>94400</v>
      </c>
      <c r="DD97" s="34" t="s">
        <v>160</v>
      </c>
      <c r="DE97" s="69">
        <v>94400</v>
      </c>
      <c r="DF97" s="56">
        <v>90001</v>
      </c>
    </row>
    <row r="98" spans="29:110" x14ac:dyDescent="0.25">
      <c r="AC98" s="69"/>
      <c r="AD98" s="34"/>
      <c r="AE98" s="69"/>
      <c r="AF98" s="56"/>
      <c r="DC98" s="69">
        <v>94700</v>
      </c>
      <c r="DD98" s="34" t="s">
        <v>50</v>
      </c>
      <c r="DE98" s="69">
        <v>94700</v>
      </c>
      <c r="DF98" s="56">
        <v>80106</v>
      </c>
    </row>
    <row r="99" spans="29:110" x14ac:dyDescent="0.25">
      <c r="AC99" s="69"/>
      <c r="AD99" s="34"/>
      <c r="AE99" s="69"/>
      <c r="AF99" s="56"/>
      <c r="DC99" s="69">
        <v>94800</v>
      </c>
      <c r="DD99" s="34" t="s">
        <v>161</v>
      </c>
      <c r="DE99" s="69">
        <v>94800</v>
      </c>
      <c r="DF99" s="56">
        <v>80106</v>
      </c>
    </row>
    <row r="100" spans="29:110" x14ac:dyDescent="0.25">
      <c r="AC100" s="69"/>
      <c r="AD100" s="34"/>
      <c r="AE100" s="69"/>
      <c r="AF100" s="56"/>
      <c r="DC100" s="69">
        <v>94900</v>
      </c>
      <c r="DD100" s="34" t="s">
        <v>51</v>
      </c>
      <c r="DE100" s="69">
        <v>94900</v>
      </c>
      <c r="DF100" s="56">
        <v>80106</v>
      </c>
    </row>
    <row r="101" spans="29:110" x14ac:dyDescent="0.25">
      <c r="AC101" s="69"/>
      <c r="AD101" s="34"/>
      <c r="AE101" s="69"/>
      <c r="AF101" s="56"/>
      <c r="DC101" s="69">
        <v>95000</v>
      </c>
      <c r="DD101" s="34" t="s">
        <v>162</v>
      </c>
      <c r="DE101" s="69">
        <v>95000</v>
      </c>
      <c r="DF101" s="56">
        <v>80106</v>
      </c>
    </row>
    <row r="102" spans="29:110" x14ac:dyDescent="0.25">
      <c r="AC102" s="69"/>
      <c r="AD102" s="34"/>
      <c r="AE102" s="69"/>
      <c r="AF102" s="56"/>
      <c r="DC102" s="69">
        <v>95100</v>
      </c>
      <c r="DD102" s="34" t="s">
        <v>52</v>
      </c>
      <c r="DE102" s="69">
        <v>95100</v>
      </c>
      <c r="DF102" s="56">
        <v>80106</v>
      </c>
    </row>
    <row r="103" spans="29:110" x14ac:dyDescent="0.25">
      <c r="AC103" s="69"/>
      <c r="AD103" s="34"/>
      <c r="AE103" s="69"/>
      <c r="AF103" s="56"/>
      <c r="DC103" s="69">
        <v>95500</v>
      </c>
      <c r="DD103" s="34" t="s">
        <v>163</v>
      </c>
      <c r="DE103" s="69">
        <v>95500</v>
      </c>
      <c r="DF103" s="56">
        <v>90001</v>
      </c>
    </row>
    <row r="104" spans="29:110" x14ac:dyDescent="0.25">
      <c r="AC104" s="69"/>
      <c r="AD104" s="34"/>
      <c r="AE104" s="69"/>
      <c r="AF104" s="56"/>
      <c r="DC104" s="69">
        <v>95800</v>
      </c>
      <c r="DD104" s="34" t="s">
        <v>164</v>
      </c>
      <c r="DE104" s="69">
        <v>95800</v>
      </c>
      <c r="DF104" s="56" t="s">
        <v>122</v>
      </c>
    </row>
    <row r="105" spans="29:110" x14ac:dyDescent="0.25">
      <c r="AC105" s="69"/>
      <c r="AD105" s="34"/>
      <c r="AE105" s="69"/>
      <c r="AF105" s="56"/>
      <c r="DC105" s="69">
        <v>96000</v>
      </c>
      <c r="DD105" s="34" t="s">
        <v>165</v>
      </c>
      <c r="DE105" s="69">
        <v>48400</v>
      </c>
      <c r="DF105" s="56">
        <v>90001</v>
      </c>
    </row>
    <row r="106" spans="29:110" x14ac:dyDescent="0.25">
      <c r="AC106" s="69"/>
      <c r="AD106" s="34"/>
      <c r="AE106" s="69"/>
      <c r="AF106" s="56"/>
      <c r="DC106" s="69">
        <v>96800</v>
      </c>
      <c r="DD106" s="34" t="s">
        <v>166</v>
      </c>
      <c r="DE106" s="69">
        <v>96800</v>
      </c>
      <c r="DF106" s="56">
        <v>30400</v>
      </c>
    </row>
    <row r="107" spans="29:110" x14ac:dyDescent="0.25">
      <c r="AC107" s="69"/>
      <c r="AD107" s="34"/>
      <c r="AE107" s="69"/>
      <c r="AF107" s="56"/>
      <c r="DC107" s="69">
        <v>96900</v>
      </c>
      <c r="DD107" s="34" t="s">
        <v>167</v>
      </c>
      <c r="DE107" s="69">
        <v>96900</v>
      </c>
      <c r="DF107" s="56">
        <v>30001</v>
      </c>
    </row>
    <row r="108" spans="29:110" x14ac:dyDescent="0.25">
      <c r="AC108" s="69"/>
      <c r="AD108" s="34"/>
      <c r="AE108" s="69"/>
      <c r="AF108" s="56"/>
      <c r="DC108" s="69">
        <v>97300</v>
      </c>
      <c r="DD108" s="34" t="s">
        <v>168</v>
      </c>
      <c r="DE108" s="69">
        <v>97300</v>
      </c>
      <c r="DF108" s="56">
        <v>90001</v>
      </c>
    </row>
    <row r="109" spans="29:110" x14ac:dyDescent="0.25">
      <c r="AC109" s="69"/>
      <c r="AD109" s="34"/>
      <c r="AE109" s="69"/>
      <c r="AF109" s="56"/>
      <c r="DC109" s="69">
        <v>97400</v>
      </c>
      <c r="DD109" s="34" t="s">
        <v>169</v>
      </c>
      <c r="DE109" s="69">
        <v>97400</v>
      </c>
      <c r="DF109" s="56">
        <v>90001</v>
      </c>
    </row>
    <row r="110" spans="29:110" x14ac:dyDescent="0.25">
      <c r="AC110" s="69"/>
      <c r="AD110" s="34"/>
      <c r="AE110" s="69"/>
      <c r="AF110" s="56"/>
      <c r="DC110" s="69">
        <v>97500</v>
      </c>
      <c r="DD110" s="34" t="s">
        <v>170</v>
      </c>
      <c r="DE110" s="69">
        <v>97500</v>
      </c>
      <c r="DF110" s="56">
        <v>90001</v>
      </c>
    </row>
    <row r="111" spans="29:110" x14ac:dyDescent="0.25">
      <c r="AC111" s="69"/>
      <c r="AD111" s="34"/>
      <c r="AE111" s="69"/>
      <c r="AF111" s="56"/>
      <c r="DC111" s="69">
        <v>97600</v>
      </c>
      <c r="DD111" s="34" t="s">
        <v>53</v>
      </c>
      <c r="DE111" s="69">
        <v>97600</v>
      </c>
      <c r="DF111" s="56">
        <v>90001</v>
      </c>
    </row>
    <row r="112" spans="29:110" x14ac:dyDescent="0.25">
      <c r="AC112" s="69"/>
      <c r="AD112" s="34"/>
      <c r="AE112" s="69"/>
      <c r="AF112" s="56"/>
      <c r="DC112" s="69">
        <v>97700</v>
      </c>
      <c r="DD112" s="34" t="s">
        <v>171</v>
      </c>
      <c r="DE112" s="69">
        <v>97700</v>
      </c>
      <c r="DF112" s="56">
        <v>90001</v>
      </c>
    </row>
    <row r="113" spans="29:110" x14ac:dyDescent="0.25">
      <c r="AC113" s="69"/>
      <c r="AD113" s="34"/>
      <c r="AE113" s="69"/>
      <c r="AF113" s="56"/>
      <c r="DC113" s="69">
        <v>98000</v>
      </c>
      <c r="DD113" s="34" t="s">
        <v>83</v>
      </c>
      <c r="DE113" s="69">
        <v>98000</v>
      </c>
      <c r="DF113" s="56">
        <v>40001</v>
      </c>
    </row>
    <row r="114" spans="29:110" x14ac:dyDescent="0.25">
      <c r="AC114" s="69"/>
      <c r="AD114" s="34"/>
      <c r="AE114" s="69"/>
      <c r="AF114" s="56"/>
      <c r="DC114" s="69">
        <v>98100</v>
      </c>
      <c r="DD114" s="34" t="s">
        <v>54</v>
      </c>
      <c r="DE114" s="69">
        <v>98100</v>
      </c>
      <c r="DF114" s="56">
        <v>90001</v>
      </c>
    </row>
    <row r="115" spans="29:110" x14ac:dyDescent="0.25">
      <c r="AC115" s="69"/>
      <c r="AD115" s="34"/>
      <c r="AE115" s="69"/>
      <c r="AF115" s="56"/>
      <c r="DC115" s="69">
        <v>98200</v>
      </c>
      <c r="DD115" s="34" t="s">
        <v>172</v>
      </c>
      <c r="DE115" s="69">
        <v>98200</v>
      </c>
      <c r="DF115" s="56">
        <v>90001</v>
      </c>
    </row>
    <row r="116" spans="29:110" x14ac:dyDescent="0.25">
      <c r="AC116" s="69"/>
      <c r="AD116" s="34"/>
      <c r="AE116" s="69"/>
      <c r="AF116" s="56"/>
      <c r="DC116" s="69">
        <v>98400</v>
      </c>
      <c r="DD116" s="34" t="s">
        <v>55</v>
      </c>
      <c r="DE116" s="69">
        <v>46200</v>
      </c>
      <c r="DF116" s="56">
        <v>90331</v>
      </c>
    </row>
    <row r="117" spans="29:110" x14ac:dyDescent="0.25">
      <c r="AC117" s="69"/>
      <c r="AD117" s="34"/>
      <c r="AE117" s="69"/>
      <c r="AF117" s="56"/>
      <c r="DC117" s="69">
        <v>98800</v>
      </c>
      <c r="DD117" s="34" t="s">
        <v>56</v>
      </c>
      <c r="DE117" s="69">
        <v>98800</v>
      </c>
      <c r="DF117" s="56">
        <v>90001</v>
      </c>
    </row>
    <row r="118" spans="29:110" x14ac:dyDescent="0.25">
      <c r="AC118" s="69"/>
      <c r="AD118" s="34"/>
      <c r="AE118" s="69"/>
      <c r="AF118" s="56"/>
      <c r="DC118" s="69">
        <v>98900</v>
      </c>
      <c r="DD118" s="34" t="s">
        <v>173</v>
      </c>
      <c r="DE118" s="69">
        <v>98900</v>
      </c>
      <c r="DF118" s="56">
        <v>20000</v>
      </c>
    </row>
    <row r="119" spans="29:110" x14ac:dyDescent="0.25">
      <c r="AC119" s="69"/>
      <c r="AD119" s="34"/>
      <c r="AE119" s="69"/>
      <c r="AF119" s="56"/>
      <c r="DC119" s="69">
        <v>99000</v>
      </c>
      <c r="DD119" s="34" t="s">
        <v>174</v>
      </c>
      <c r="DE119" s="69">
        <v>99000</v>
      </c>
      <c r="DF119" s="56">
        <v>20000</v>
      </c>
    </row>
    <row r="120" spans="29:110" x14ac:dyDescent="0.25">
      <c r="AC120" s="69"/>
      <c r="AD120" s="34"/>
      <c r="AE120" s="69"/>
      <c r="AF120" s="56"/>
      <c r="DC120" s="69">
        <v>99100</v>
      </c>
      <c r="DD120" s="34" t="s">
        <v>57</v>
      </c>
      <c r="DE120" s="69">
        <v>99100</v>
      </c>
      <c r="DF120" s="56">
        <v>80106</v>
      </c>
    </row>
    <row r="121" spans="29:110" x14ac:dyDescent="0.25">
      <c r="AC121" s="69"/>
      <c r="AD121" s="34"/>
      <c r="AE121" s="69"/>
      <c r="AF121" s="79"/>
      <c r="DC121" s="69">
        <v>99200</v>
      </c>
      <c r="DD121" s="34" t="s">
        <v>175</v>
      </c>
      <c r="DE121" s="69">
        <v>99200</v>
      </c>
      <c r="DF121" s="79">
        <v>40001</v>
      </c>
    </row>
    <row r="122" spans="29:110" x14ac:dyDescent="0.25">
      <c r="AC122" s="69"/>
      <c r="AD122" s="34"/>
      <c r="AE122" s="69"/>
      <c r="AF122" s="56"/>
      <c r="DC122" s="69">
        <v>53620</v>
      </c>
      <c r="DD122" s="34" t="s">
        <v>321</v>
      </c>
      <c r="DE122" s="69">
        <v>53620</v>
      </c>
      <c r="DF122" s="56">
        <v>90001</v>
      </c>
    </row>
    <row r="123" spans="29:110" x14ac:dyDescent="0.25">
      <c r="AC123" s="69"/>
      <c r="AD123" s="34"/>
      <c r="AE123" s="69"/>
      <c r="AF123" s="56"/>
      <c r="DC123" s="69">
        <v>53920</v>
      </c>
      <c r="DD123" s="34" t="s">
        <v>176</v>
      </c>
      <c r="DE123" s="69">
        <v>53920</v>
      </c>
      <c r="DF123" s="56">
        <v>90001</v>
      </c>
    </row>
    <row r="124" spans="29:110" x14ac:dyDescent="0.25">
      <c r="AC124" s="69"/>
      <c r="AD124" s="34"/>
      <c r="AE124" s="69"/>
      <c r="AF124" s="56"/>
      <c r="DC124" s="69">
        <v>50910</v>
      </c>
      <c r="DD124" s="34" t="s">
        <v>58</v>
      </c>
      <c r="DE124" s="69">
        <v>50910</v>
      </c>
      <c r="DF124" s="56">
        <v>90001</v>
      </c>
    </row>
    <row r="125" spans="29:110" x14ac:dyDescent="0.25">
      <c r="AC125" s="69"/>
      <c r="AD125" s="34"/>
      <c r="AE125" s="69"/>
      <c r="AF125" s="56"/>
      <c r="DC125" s="69">
        <v>50920</v>
      </c>
      <c r="DD125" s="34" t="s">
        <v>59</v>
      </c>
      <c r="DE125" s="69">
        <v>50920</v>
      </c>
      <c r="DF125" s="56">
        <v>90001</v>
      </c>
    </row>
    <row r="126" spans="29:110" x14ac:dyDescent="0.25">
      <c r="AC126" s="69"/>
      <c r="AD126" s="34"/>
      <c r="AE126" s="69"/>
      <c r="AF126" s="56"/>
      <c r="DC126" s="69">
        <v>50320</v>
      </c>
      <c r="DD126" s="34" t="s">
        <v>60</v>
      </c>
      <c r="DE126" s="69">
        <v>50320</v>
      </c>
      <c r="DF126" s="56">
        <v>90001</v>
      </c>
    </row>
    <row r="127" spans="29:110" x14ac:dyDescent="0.25">
      <c r="AC127" s="69"/>
      <c r="AD127" s="34"/>
      <c r="AE127" s="69"/>
      <c r="AF127" s="56"/>
      <c r="DC127" s="69">
        <v>50340</v>
      </c>
      <c r="DD127" s="34" t="s">
        <v>61</v>
      </c>
      <c r="DE127" s="69">
        <v>50340</v>
      </c>
      <c r="DF127" s="56">
        <v>90001</v>
      </c>
    </row>
    <row r="128" spans="29:110" x14ac:dyDescent="0.25">
      <c r="AC128" s="69"/>
      <c r="AD128" s="34"/>
      <c r="AE128" s="69"/>
      <c r="AF128" s="56"/>
      <c r="DC128" s="69">
        <v>50350</v>
      </c>
      <c r="DD128" s="34" t="s">
        <v>62</v>
      </c>
      <c r="DE128" s="69">
        <v>50350</v>
      </c>
      <c r="DF128" s="56">
        <v>90001</v>
      </c>
    </row>
    <row r="129" spans="29:110" x14ac:dyDescent="0.25">
      <c r="AC129" s="69"/>
      <c r="AD129" s="34"/>
      <c r="AE129" s="69"/>
      <c r="AF129" s="56"/>
      <c r="DC129" s="69">
        <v>50360</v>
      </c>
      <c r="DD129" s="34" t="s">
        <v>63</v>
      </c>
      <c r="DE129" s="69">
        <v>50360</v>
      </c>
      <c r="DF129" s="56">
        <v>90001</v>
      </c>
    </row>
    <row r="130" spans="29:110" x14ac:dyDescent="0.25">
      <c r="AC130" s="69"/>
      <c r="AD130" s="34"/>
      <c r="AE130" s="69"/>
      <c r="AF130" s="56"/>
      <c r="DC130" s="69">
        <v>54310</v>
      </c>
      <c r="DD130" s="34" t="s">
        <v>64</v>
      </c>
      <c r="DE130" s="69">
        <v>54310</v>
      </c>
      <c r="DF130" s="56">
        <v>90001</v>
      </c>
    </row>
    <row r="131" spans="29:110" x14ac:dyDescent="0.25">
      <c r="AC131" s="69"/>
      <c r="AD131" s="34"/>
      <c r="AE131" s="69"/>
      <c r="AF131" s="56"/>
      <c r="DC131" s="69">
        <v>51220</v>
      </c>
      <c r="DD131" s="34" t="s">
        <v>65</v>
      </c>
      <c r="DE131" s="69">
        <v>51220</v>
      </c>
      <c r="DF131" s="56">
        <v>90001</v>
      </c>
    </row>
    <row r="132" spans="29:110" x14ac:dyDescent="0.25">
      <c r="AC132" s="69"/>
      <c r="AD132" s="34"/>
      <c r="AE132" s="69"/>
      <c r="AF132" s="56"/>
      <c r="DC132" s="69">
        <v>51240</v>
      </c>
      <c r="DD132" s="34" t="s">
        <v>66</v>
      </c>
      <c r="DE132" s="69">
        <v>51240</v>
      </c>
      <c r="DF132" s="56">
        <v>90001</v>
      </c>
    </row>
    <row r="133" spans="29:110" x14ac:dyDescent="0.25">
      <c r="AC133" s="69"/>
      <c r="AD133" s="34"/>
      <c r="AE133" s="69"/>
      <c r="AF133" s="56"/>
      <c r="DC133" s="69">
        <v>51250</v>
      </c>
      <c r="DD133" s="34" t="s">
        <v>67</v>
      </c>
      <c r="DE133" s="69">
        <v>51250</v>
      </c>
      <c r="DF133" s="56">
        <v>90001</v>
      </c>
    </row>
    <row r="134" spans="29:110" x14ac:dyDescent="0.25">
      <c r="AC134" s="69"/>
      <c r="AD134" s="34"/>
      <c r="AE134" s="69"/>
      <c r="AF134" s="56"/>
      <c r="DC134" s="69">
        <v>51810</v>
      </c>
      <c r="DD134" s="34" t="s">
        <v>68</v>
      </c>
      <c r="DE134" s="69">
        <v>51810</v>
      </c>
      <c r="DF134" s="56">
        <v>90001</v>
      </c>
    </row>
    <row r="135" spans="29:110" x14ac:dyDescent="0.25">
      <c r="AC135" s="69"/>
      <c r="AD135" s="34"/>
      <c r="AE135" s="69"/>
      <c r="AF135" s="56"/>
      <c r="DC135" s="69">
        <v>51820</v>
      </c>
      <c r="DD135" s="34" t="s">
        <v>69</v>
      </c>
      <c r="DE135" s="69">
        <v>51820</v>
      </c>
      <c r="DF135" s="56">
        <v>90001</v>
      </c>
    </row>
    <row r="136" spans="29:110" x14ac:dyDescent="0.25">
      <c r="AC136" s="69"/>
      <c r="AD136" s="34"/>
      <c r="AE136" s="69"/>
      <c r="AF136" s="56"/>
      <c r="DC136" s="69">
        <v>51840</v>
      </c>
      <c r="DD136" s="34" t="s">
        <v>70</v>
      </c>
      <c r="DE136" s="69">
        <v>51840</v>
      </c>
      <c r="DF136" s="56">
        <v>90001</v>
      </c>
    </row>
    <row r="137" spans="29:110" x14ac:dyDescent="0.25">
      <c r="AC137" s="69"/>
      <c r="AD137" s="34"/>
      <c r="AE137" s="69"/>
      <c r="AF137" s="56"/>
      <c r="DC137" s="69">
        <v>47210</v>
      </c>
      <c r="DD137" s="34" t="s">
        <v>71</v>
      </c>
      <c r="DE137" s="69">
        <v>47210</v>
      </c>
      <c r="DF137" s="56">
        <v>90001</v>
      </c>
    </row>
    <row r="138" spans="29:110" x14ac:dyDescent="0.25">
      <c r="AC138" s="69"/>
      <c r="AD138" s="34"/>
      <c r="AE138" s="69"/>
      <c r="AF138" s="56"/>
      <c r="DC138" s="69">
        <v>55120</v>
      </c>
      <c r="DD138" s="34" t="s">
        <v>177</v>
      </c>
      <c r="DE138" s="69">
        <v>55120</v>
      </c>
      <c r="DF138" s="56">
        <v>90001</v>
      </c>
    </row>
  </sheetData>
  <sheetProtection algorithmName="SHA-512" hashValue="sO2uFGi8No4XRI8Ux8AreueVwnRiofIsDscqEokAyjjHI+nzWI1VMDPG62TN0c3bWTL6V9pZg7emXn76uPr/Ng==" saltValue="/e7wE2krkWEd4U0bA/jl7g==" spinCount="100000" sheet="1" insertRows="0" selectLockedCells="1"/>
  <dataValidations count="3">
    <dataValidation type="list" allowBlank="1" showInputMessage="1" showErrorMessage="1" sqref="C52:C54 C21:C23" xr:uid="{00000000-0002-0000-0500-000000000000}">
      <formula1>entity</formula1>
    </dataValidation>
    <dataValidation type="list" allowBlank="1" showInputMessage="1" showErrorMessage="1" sqref="D3" xr:uid="{00000000-0002-0000-0500-000001000000}">
      <formula1>$DC$2:$DC$138</formula1>
    </dataValidation>
    <dataValidation type="list" allowBlank="1" showInputMessage="1" showErrorMessage="1" sqref="C11" xr:uid="{00000000-0002-0000-0500-000002000000}">
      <formula1>$X$1:$X$2</formula1>
    </dataValidation>
  </dataValidations>
  <pageMargins left="0.35" right="0.45" top="1.32" bottom="0.75" header="0.35" footer="0.5"/>
  <pageSetup scale="77" fitToHeight="2" orientation="landscape" r:id="rId1"/>
  <headerFooter>
    <oddHeader xml:space="preserve">&amp;L&amp;"Times New Roman,Bold"&amp;12&amp;K870E00&amp;G&amp;C&amp;"Times New Roman,Bold"&amp;12&amp;K002060SAMPLE of COMPLETED FORM&amp;R&amp;"Times New Roman,Bold"&amp;12&amp;K002060 2021 ACFR Information&amp;"Arial,Regular"&amp;10
</oddHeader>
    <oddFooter>&amp;L&amp;"Times New Roman,Italic"&amp;9Page &amp;P of &amp;N
&amp;Z&amp;F &amp;A&amp;R&amp;"Times New Roman,Italic"&amp;9&amp;D &amp;T</oddFooter>
  </headerFooter>
  <rowBreaks count="1" manualBreakCount="1">
    <brk id="40" max="11" man="1"/>
  </rowBreaks>
  <ignoredErrors>
    <ignoredError sqref="L21:L39 L52:L64" unlockedFormula="1"/>
  </ignoredError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13426-DCFB-402C-84AE-D5321B9BE085}">
  <sheetPr>
    <tabColor rgb="FFFF99FF"/>
  </sheetPr>
  <dimension ref="B1:DG12"/>
  <sheetViews>
    <sheetView workbookViewId="0">
      <pane xSplit="2" ySplit="1" topLeftCell="C2" activePane="bottomRight" state="frozen"/>
      <selection pane="topRight" activeCell="B1" sqref="B1"/>
      <selection pane="bottomLeft" activeCell="A2" sqref="A2"/>
      <selection pane="bottomRight"/>
    </sheetView>
  </sheetViews>
  <sheetFormatPr defaultColWidth="9.109375" defaultRowHeight="13.2" x14ac:dyDescent="0.25"/>
  <cols>
    <col min="1" max="1" width="3.88671875" style="40" customWidth="1"/>
    <col min="2" max="3" width="15" style="42" bestFit="1" customWidth="1"/>
    <col min="4" max="4" width="24.44140625" style="43" customWidth="1"/>
    <col min="5" max="5" width="11.33203125" style="48" bestFit="1" customWidth="1"/>
    <col min="6" max="6" width="15.109375" style="44" bestFit="1" customWidth="1"/>
    <col min="7" max="7" width="25.88671875" style="44" bestFit="1" customWidth="1"/>
    <col min="8" max="8" width="13.33203125" style="40" customWidth="1"/>
    <col min="9" max="9" width="9.33203125" style="40" bestFit="1" customWidth="1"/>
    <col min="10" max="10" width="7.44140625" style="40" bestFit="1" customWidth="1"/>
    <col min="11" max="11" width="16.109375" style="40" bestFit="1" customWidth="1"/>
    <col min="12" max="12" width="21.44140625" style="40" bestFit="1" customWidth="1"/>
    <col min="13" max="15" width="11.33203125" style="40" bestFit="1" customWidth="1"/>
    <col min="16" max="16" width="18.5546875" style="39" bestFit="1" customWidth="1"/>
    <col min="17" max="17" width="9.109375" style="40" bestFit="1" customWidth="1"/>
    <col min="18" max="18" width="15.6640625" style="40" bestFit="1" customWidth="1"/>
    <col min="19" max="19" width="11.33203125" style="40" bestFit="1" customWidth="1"/>
    <col min="20" max="20" width="16.5546875" style="40" bestFit="1" customWidth="1"/>
    <col min="21" max="110" width="9.109375" style="40"/>
    <col min="111" max="111" width="9.109375" style="41"/>
    <col min="112" max="112" width="70.44140625" style="40" bestFit="1" customWidth="1"/>
    <col min="113" max="16384" width="9.109375" style="40"/>
  </cols>
  <sheetData>
    <row r="1" spans="2:111" x14ac:dyDescent="0.25">
      <c r="B1" s="35" t="s">
        <v>100</v>
      </c>
      <c r="C1" s="35" t="s">
        <v>101</v>
      </c>
      <c r="D1" s="148" t="s">
        <v>471</v>
      </c>
      <c r="E1" s="36" t="s">
        <v>102</v>
      </c>
      <c r="F1" s="37" t="s">
        <v>472</v>
      </c>
      <c r="G1" s="142" t="s">
        <v>473</v>
      </c>
      <c r="H1" s="38" t="s">
        <v>72</v>
      </c>
      <c r="I1" s="144" t="s">
        <v>103</v>
      </c>
      <c r="J1" s="144" t="s">
        <v>104</v>
      </c>
      <c r="K1" s="144" t="s">
        <v>457</v>
      </c>
      <c r="L1" s="144" t="s">
        <v>481</v>
      </c>
      <c r="M1" s="144" t="s">
        <v>105</v>
      </c>
      <c r="N1" s="144" t="s">
        <v>106</v>
      </c>
      <c r="O1" s="144" t="s">
        <v>107</v>
      </c>
      <c r="P1" s="145" t="s">
        <v>458</v>
      </c>
      <c r="Q1" s="144" t="s">
        <v>109</v>
      </c>
      <c r="R1" s="144" t="s">
        <v>110</v>
      </c>
      <c r="S1" s="144" t="s">
        <v>108</v>
      </c>
      <c r="T1" s="144" t="s">
        <v>459</v>
      </c>
    </row>
    <row r="2" spans="2:111" s="45" customFormat="1" x14ac:dyDescent="0.25">
      <c r="B2" s="42" t="s">
        <v>115</v>
      </c>
      <c r="C2" s="42" t="s">
        <v>111</v>
      </c>
      <c r="D2" s="43" t="str">
        <f>[2]!HsSetValue(E2,"FCC","Scenario#"&amp;Q2&amp;";Years#"&amp;J2&amp;";Period#"&amp;I2&amp;";View#"&amp;R2&amp;";Entity#"&amp;H2&amp;";Data Source#"&amp;K2&amp;";Account#"&amp;F2&amp;";Intercompany#"&amp;L2&amp;";Movement#"&amp;P2&amp;";Consolidation#"&amp;T2&amp;";Custom1#"&amp;M2&amp;";Custom2#"&amp;N2&amp;";Custom3#"&amp;O2&amp;";Custom4#"&amp;S2&amp;"")</f>
        <v>#Invalid Syntax</v>
      </c>
      <c r="E2" s="123"/>
      <c r="F2" s="44" t="s">
        <v>116</v>
      </c>
      <c r="G2" s="143" t="s">
        <v>469</v>
      </c>
      <c r="H2" s="40" t="e">
        <f>VLOOKUP('FORM - Inter Org Txns'!D3,#REF!,3,FALSE)</f>
        <v>#REF!</v>
      </c>
      <c r="I2" s="146" t="s">
        <v>480</v>
      </c>
      <c r="J2" s="147" t="s">
        <v>477</v>
      </c>
      <c r="K2" s="147" t="s">
        <v>460</v>
      </c>
      <c r="L2" s="147" t="s">
        <v>461</v>
      </c>
      <c r="M2" s="147" t="s">
        <v>462</v>
      </c>
      <c r="N2" s="147" t="s">
        <v>463</v>
      </c>
      <c r="O2" s="147" t="s">
        <v>464</v>
      </c>
      <c r="P2" s="147" t="s">
        <v>465</v>
      </c>
      <c r="Q2" s="147" t="s">
        <v>112</v>
      </c>
      <c r="R2" s="147" t="s">
        <v>466</v>
      </c>
      <c r="S2" s="147" t="s">
        <v>467</v>
      </c>
      <c r="T2" s="147" t="s">
        <v>468</v>
      </c>
      <c r="DG2" s="46"/>
    </row>
    <row r="3" spans="2:111" s="45" customFormat="1" x14ac:dyDescent="0.25">
      <c r="B3" s="42" t="s">
        <v>115</v>
      </c>
      <c r="C3" s="42" t="s">
        <v>113</v>
      </c>
      <c r="D3" s="43" t="str">
        <f>[2]!HsSetValue(E3,"FCC","Scenario#"&amp;Q3&amp;";Years#"&amp;J3&amp;";Period#"&amp;I3&amp;";View#"&amp;R3&amp;";Entity#"&amp;H3&amp;";Data Source#"&amp;K3&amp;";Account#"&amp;F3&amp;";Intercompany#"&amp;L3&amp;";Movement#"&amp;P3&amp;";Consolidation#"&amp;T3&amp;";Custom1#"&amp;M3&amp;";Custom2#"&amp;N3&amp;";Custom3#"&amp;O3&amp;";Custom4#"&amp;S3&amp;"")</f>
        <v>#Invalid Syntax</v>
      </c>
      <c r="E3" s="47">
        <f>IF('FORM - Inter Org Txns'!C10="Not Applicable",1,2)</f>
        <v>2</v>
      </c>
      <c r="F3" s="44" t="s">
        <v>117</v>
      </c>
      <c r="G3" s="143" t="s">
        <v>470</v>
      </c>
      <c r="H3" s="40" t="e">
        <f t="shared" ref="H3:T3" si="0">+H2</f>
        <v>#REF!</v>
      </c>
      <c r="I3" s="40" t="str">
        <f t="shared" si="0"/>
        <v>JUN</v>
      </c>
      <c r="J3" s="40" t="str">
        <f>+J2</f>
        <v>FY21</v>
      </c>
      <c r="K3" s="40" t="str">
        <f t="shared" si="0"/>
        <v>FCCS_Other Data</v>
      </c>
      <c r="L3" s="40" t="str">
        <f t="shared" si="0"/>
        <v>FCCS_No Intercompany</v>
      </c>
      <c r="M3" s="40" t="str">
        <f t="shared" si="0"/>
        <v>No Custom1</v>
      </c>
      <c r="N3" s="40" t="str">
        <f t="shared" si="0"/>
        <v>No Custom2</v>
      </c>
      <c r="O3" s="40" t="str">
        <f t="shared" si="0"/>
        <v>No Custom3</v>
      </c>
      <c r="P3" s="40" t="str">
        <f t="shared" si="0"/>
        <v>FCCS_No Movement</v>
      </c>
      <c r="Q3" s="40" t="str">
        <f t="shared" si="0"/>
        <v>Actual</v>
      </c>
      <c r="R3" s="40" t="str">
        <f t="shared" si="0"/>
        <v>FCCS_YTD_Input</v>
      </c>
      <c r="S3" s="40" t="str">
        <f t="shared" si="0"/>
        <v>No Custom4</v>
      </c>
      <c r="T3" s="40" t="str">
        <f t="shared" si="0"/>
        <v>FCCS_Entity Input</v>
      </c>
      <c r="DG3" s="46"/>
    </row>
    <row r="12" spans="2:111" x14ac:dyDescent="0.25">
      <c r="H12" s="57"/>
    </row>
  </sheetData>
  <sheetProtection algorithmName="SHA-512" hashValue="tLR4p87vhchPaBDNGd4zU/FgZTkXOWPG6sWu36AnIsQTfVjze5NWX39wEZ1H31iTBlZwEw84A0TkulHEN1W2KA==" saltValue="7NGdBe0WYfYEazxoRLAHUw==" spinCount="100000" sheet="1" formatCells="0" formatColumns="0" formatRows="0" insertColumns="0" insertRows="0"/>
  <dataValidations count="1">
    <dataValidation type="list" allowBlank="1" showInputMessage="1" showErrorMessage="1" sqref="DE82" xr:uid="{75FF81FD-0DC0-4B4F-B3F9-3F90EC7B5E53}">
      <formula1>#REF!</formula1>
    </dataValidation>
  </dataValidations>
  <printOptions gridLines="1"/>
  <pageMargins left="0.25" right="0.25" top="0.76" bottom="0.75" header="0.3" footer="0.3"/>
  <pageSetup scale="75" orientation="landscape" r:id="rId1"/>
  <headerFooter>
    <oddFooter>&amp;L&amp;"Times New Roman,Italic"&amp;9&amp;Z&amp;F  &amp;A&amp;R&amp;"Times New Roman,Italic"&amp;9&amp;D&amp;T</oddFooter>
  </headerFooter>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0D7-14D8-46DD-AE03-9EF85AE5BEC2}">
  <dimension ref="A1:I129"/>
  <sheetViews>
    <sheetView workbookViewId="0">
      <selection activeCell="I2" sqref="I2"/>
    </sheetView>
  </sheetViews>
  <sheetFormatPr defaultRowHeight="14.4" x14ac:dyDescent="0.3"/>
  <cols>
    <col min="1" max="1" width="11" bestFit="1" customWidth="1"/>
    <col min="2" max="2" width="56.44140625" bestFit="1" customWidth="1"/>
    <col min="3" max="3" width="14" bestFit="1" customWidth="1"/>
  </cols>
  <sheetData>
    <row r="1" spans="1:9" ht="28.8" x14ac:dyDescent="0.3">
      <c r="A1" s="149" t="s">
        <v>483</v>
      </c>
      <c r="B1" s="150" t="s">
        <v>408</v>
      </c>
      <c r="C1" s="150" t="s">
        <v>409</v>
      </c>
    </row>
    <row r="2" spans="1:9" x14ac:dyDescent="0.3">
      <c r="A2" s="151" t="s">
        <v>500</v>
      </c>
      <c r="B2" s="132" t="s">
        <v>451</v>
      </c>
      <c r="C2" t="s">
        <v>452</v>
      </c>
      <c r="F2" s="152" t="s">
        <v>21</v>
      </c>
      <c r="I2" t="s">
        <v>609</v>
      </c>
    </row>
    <row r="3" spans="1:9" x14ac:dyDescent="0.3">
      <c r="A3" s="151" t="s">
        <v>501</v>
      </c>
      <c r="B3" s="132" t="s">
        <v>453</v>
      </c>
      <c r="C3" t="s">
        <v>454</v>
      </c>
      <c r="I3" t="s">
        <v>610</v>
      </c>
    </row>
    <row r="4" spans="1:9" x14ac:dyDescent="0.3">
      <c r="A4" s="151" t="s">
        <v>502</v>
      </c>
      <c r="B4" s="132" t="s">
        <v>344</v>
      </c>
      <c r="C4" t="s">
        <v>183</v>
      </c>
    </row>
    <row r="5" spans="1:9" x14ac:dyDescent="0.3">
      <c r="A5" s="151" t="s">
        <v>484</v>
      </c>
      <c r="B5" s="132" t="s">
        <v>345</v>
      </c>
      <c r="C5" t="s">
        <v>324</v>
      </c>
    </row>
    <row r="6" spans="1:9" x14ac:dyDescent="0.3">
      <c r="A6" s="151" t="s">
        <v>123</v>
      </c>
      <c r="B6" s="132" t="s">
        <v>346</v>
      </c>
      <c r="C6" t="s">
        <v>184</v>
      </c>
    </row>
    <row r="7" spans="1:9" x14ac:dyDescent="0.3">
      <c r="A7" s="151" t="s">
        <v>125</v>
      </c>
      <c r="B7" s="132" t="s">
        <v>347</v>
      </c>
      <c r="C7" t="s">
        <v>185</v>
      </c>
    </row>
    <row r="8" spans="1:9" x14ac:dyDescent="0.3">
      <c r="A8" s="151" t="s">
        <v>503</v>
      </c>
      <c r="B8" s="132" t="s">
        <v>410</v>
      </c>
      <c r="C8" t="s">
        <v>186</v>
      </c>
    </row>
    <row r="9" spans="1:9" x14ac:dyDescent="0.3">
      <c r="A9" s="151" t="s">
        <v>504</v>
      </c>
      <c r="B9" s="132" t="s">
        <v>348</v>
      </c>
      <c r="C9" t="s">
        <v>281</v>
      </c>
    </row>
    <row r="10" spans="1:9" x14ac:dyDescent="0.3">
      <c r="A10" s="151" t="s">
        <v>498</v>
      </c>
      <c r="B10" s="132" t="s">
        <v>349</v>
      </c>
      <c r="C10" t="s">
        <v>187</v>
      </c>
    </row>
    <row r="11" spans="1:9" x14ac:dyDescent="0.3">
      <c r="A11" s="151" t="s">
        <v>499</v>
      </c>
      <c r="B11" s="132" t="s">
        <v>350</v>
      </c>
      <c r="C11" t="s">
        <v>188</v>
      </c>
    </row>
    <row r="12" spans="1:9" x14ac:dyDescent="0.3">
      <c r="A12" s="151" t="s">
        <v>505</v>
      </c>
      <c r="B12" s="132" t="s">
        <v>411</v>
      </c>
      <c r="C12" t="s">
        <v>189</v>
      </c>
    </row>
    <row r="13" spans="1:9" x14ac:dyDescent="0.3">
      <c r="A13" s="151" t="s">
        <v>506</v>
      </c>
      <c r="B13" s="132" t="s">
        <v>351</v>
      </c>
      <c r="C13" t="s">
        <v>190</v>
      </c>
    </row>
    <row r="14" spans="1:9" x14ac:dyDescent="0.3">
      <c r="A14" s="151" t="s">
        <v>507</v>
      </c>
      <c r="B14" s="132" t="s">
        <v>412</v>
      </c>
      <c r="C14" t="s">
        <v>191</v>
      </c>
    </row>
    <row r="15" spans="1:9" x14ac:dyDescent="0.3">
      <c r="A15" s="151" t="s">
        <v>508</v>
      </c>
      <c r="B15" s="132" t="s">
        <v>352</v>
      </c>
      <c r="C15" t="s">
        <v>192</v>
      </c>
    </row>
    <row r="16" spans="1:9" x14ac:dyDescent="0.3">
      <c r="A16" s="151" t="s">
        <v>509</v>
      </c>
      <c r="B16" s="132" t="s">
        <v>353</v>
      </c>
      <c r="C16" t="s">
        <v>193</v>
      </c>
    </row>
    <row r="17" spans="1:3" x14ac:dyDescent="0.3">
      <c r="A17" s="151" t="s">
        <v>510</v>
      </c>
      <c r="B17" s="132" t="s">
        <v>98</v>
      </c>
      <c r="C17" t="s">
        <v>194</v>
      </c>
    </row>
    <row r="18" spans="1:3" x14ac:dyDescent="0.3">
      <c r="A18" s="151" t="s">
        <v>511</v>
      </c>
      <c r="B18" s="132" t="s">
        <v>99</v>
      </c>
      <c r="C18" t="s">
        <v>195</v>
      </c>
    </row>
    <row r="19" spans="1:3" x14ac:dyDescent="0.3">
      <c r="A19" s="151" t="s">
        <v>512</v>
      </c>
      <c r="B19" s="132" t="s">
        <v>413</v>
      </c>
      <c r="C19" t="s">
        <v>196</v>
      </c>
    </row>
    <row r="20" spans="1:3" x14ac:dyDescent="0.3">
      <c r="A20" s="151" t="s">
        <v>485</v>
      </c>
      <c r="B20" s="132" t="s">
        <v>486</v>
      </c>
      <c r="C20" t="s">
        <v>197</v>
      </c>
    </row>
    <row r="21" spans="1:3" x14ac:dyDescent="0.3">
      <c r="A21" s="151" t="s">
        <v>487</v>
      </c>
      <c r="B21" s="132" t="s">
        <v>488</v>
      </c>
      <c r="C21" t="s">
        <v>197</v>
      </c>
    </row>
    <row r="22" spans="1:3" x14ac:dyDescent="0.3">
      <c r="A22" s="151" t="s">
        <v>513</v>
      </c>
      <c r="B22" s="132" t="s">
        <v>414</v>
      </c>
      <c r="C22" t="s">
        <v>198</v>
      </c>
    </row>
    <row r="23" spans="1:3" x14ac:dyDescent="0.3">
      <c r="A23" s="151" t="s">
        <v>514</v>
      </c>
      <c r="B23" s="132" t="s">
        <v>354</v>
      </c>
      <c r="C23" t="s">
        <v>199</v>
      </c>
    </row>
    <row r="24" spans="1:3" x14ac:dyDescent="0.3">
      <c r="A24" s="151" t="s">
        <v>515</v>
      </c>
      <c r="B24" s="132" t="s">
        <v>355</v>
      </c>
      <c r="C24" t="s">
        <v>200</v>
      </c>
    </row>
    <row r="25" spans="1:3" x14ac:dyDescent="0.3">
      <c r="A25" s="151" t="s">
        <v>516</v>
      </c>
      <c r="B25" s="132" t="s">
        <v>356</v>
      </c>
      <c r="C25" t="s">
        <v>201</v>
      </c>
    </row>
    <row r="26" spans="1:3" x14ac:dyDescent="0.3">
      <c r="A26" s="151" t="s">
        <v>517</v>
      </c>
      <c r="B26" s="132" t="s">
        <v>357</v>
      </c>
      <c r="C26" t="s">
        <v>202</v>
      </c>
    </row>
    <row r="27" spans="1:3" x14ac:dyDescent="0.3">
      <c r="A27" s="151" t="s">
        <v>518</v>
      </c>
      <c r="B27" s="132" t="s">
        <v>339</v>
      </c>
      <c r="C27" t="s">
        <v>320</v>
      </c>
    </row>
    <row r="28" spans="1:3" x14ac:dyDescent="0.3">
      <c r="A28" s="151" t="s">
        <v>519</v>
      </c>
      <c r="B28" s="132" t="s">
        <v>358</v>
      </c>
      <c r="C28" t="s">
        <v>203</v>
      </c>
    </row>
    <row r="29" spans="1:3" x14ac:dyDescent="0.3">
      <c r="A29" s="151" t="s">
        <v>520</v>
      </c>
      <c r="B29" s="132" t="s">
        <v>415</v>
      </c>
      <c r="C29" t="s">
        <v>204</v>
      </c>
    </row>
    <row r="30" spans="1:3" x14ac:dyDescent="0.3">
      <c r="A30" s="151" t="s">
        <v>521</v>
      </c>
      <c r="B30" s="132" t="s">
        <v>416</v>
      </c>
      <c r="C30" t="s">
        <v>205</v>
      </c>
    </row>
    <row r="31" spans="1:3" x14ac:dyDescent="0.3">
      <c r="A31" s="151" t="s">
        <v>522</v>
      </c>
      <c r="B31" s="132" t="s">
        <v>417</v>
      </c>
      <c r="C31" t="s">
        <v>206</v>
      </c>
    </row>
    <row r="32" spans="1:3" x14ac:dyDescent="0.3">
      <c r="A32" s="151" t="s">
        <v>523</v>
      </c>
      <c r="B32" s="132" t="s">
        <v>418</v>
      </c>
      <c r="C32" t="s">
        <v>207</v>
      </c>
    </row>
    <row r="33" spans="1:3" x14ac:dyDescent="0.3">
      <c r="A33" s="151" t="s">
        <v>140</v>
      </c>
      <c r="B33" s="132" t="s">
        <v>359</v>
      </c>
      <c r="C33" t="s">
        <v>209</v>
      </c>
    </row>
    <row r="34" spans="1:3" x14ac:dyDescent="0.3">
      <c r="A34" s="151" t="s">
        <v>139</v>
      </c>
      <c r="B34" s="132" t="s">
        <v>360</v>
      </c>
      <c r="C34" t="s">
        <v>208</v>
      </c>
    </row>
    <row r="35" spans="1:3" x14ac:dyDescent="0.3">
      <c r="A35" s="151" t="s">
        <v>524</v>
      </c>
      <c r="B35" s="132" t="s">
        <v>361</v>
      </c>
      <c r="C35" t="s">
        <v>210</v>
      </c>
    </row>
    <row r="36" spans="1:3" x14ac:dyDescent="0.3">
      <c r="A36" s="151" t="s">
        <v>525</v>
      </c>
      <c r="B36" s="132" t="s">
        <v>362</v>
      </c>
      <c r="C36" t="s">
        <v>211</v>
      </c>
    </row>
    <row r="37" spans="1:3" x14ac:dyDescent="0.3">
      <c r="A37" s="151" t="s">
        <v>526</v>
      </c>
      <c r="B37" s="132" t="s">
        <v>419</v>
      </c>
      <c r="C37" t="s">
        <v>212</v>
      </c>
    </row>
    <row r="38" spans="1:3" x14ac:dyDescent="0.3">
      <c r="A38" s="151" t="s">
        <v>527</v>
      </c>
      <c r="B38" s="132" t="s">
        <v>489</v>
      </c>
      <c r="C38" t="s">
        <v>340</v>
      </c>
    </row>
    <row r="39" spans="1:3" x14ac:dyDescent="0.3">
      <c r="A39" s="151" t="s">
        <v>528</v>
      </c>
      <c r="B39" s="132" t="s">
        <v>420</v>
      </c>
      <c r="C39" t="s">
        <v>319</v>
      </c>
    </row>
    <row r="40" spans="1:3" x14ac:dyDescent="0.3">
      <c r="A40" s="151" t="s">
        <v>529</v>
      </c>
      <c r="B40" s="132" t="s">
        <v>421</v>
      </c>
      <c r="C40" t="s">
        <v>341</v>
      </c>
    </row>
    <row r="41" spans="1:3" x14ac:dyDescent="0.3">
      <c r="A41" s="151" t="s">
        <v>530</v>
      </c>
      <c r="B41" s="132" t="s">
        <v>363</v>
      </c>
      <c r="C41" t="s">
        <v>213</v>
      </c>
    </row>
    <row r="42" spans="1:3" x14ac:dyDescent="0.3">
      <c r="A42" s="151" t="s">
        <v>531</v>
      </c>
      <c r="B42" s="132" t="s">
        <v>364</v>
      </c>
      <c r="C42" t="s">
        <v>214</v>
      </c>
    </row>
    <row r="43" spans="1:3" x14ac:dyDescent="0.3">
      <c r="A43" s="151" t="s">
        <v>532</v>
      </c>
      <c r="B43" s="132" t="s">
        <v>365</v>
      </c>
      <c r="C43" t="s">
        <v>215</v>
      </c>
    </row>
    <row r="44" spans="1:3" x14ac:dyDescent="0.3">
      <c r="A44" s="151" t="s">
        <v>533</v>
      </c>
      <c r="B44" s="132" t="s">
        <v>366</v>
      </c>
      <c r="C44" t="s">
        <v>216</v>
      </c>
    </row>
    <row r="45" spans="1:3" x14ac:dyDescent="0.3">
      <c r="A45" s="151" t="s">
        <v>534</v>
      </c>
      <c r="B45" s="132" t="s">
        <v>367</v>
      </c>
      <c r="C45" t="s">
        <v>217</v>
      </c>
    </row>
    <row r="46" spans="1:3" x14ac:dyDescent="0.3">
      <c r="A46" s="151" t="s">
        <v>535</v>
      </c>
      <c r="B46" s="132" t="s">
        <v>368</v>
      </c>
      <c r="C46" t="s">
        <v>218</v>
      </c>
    </row>
    <row r="47" spans="1:3" x14ac:dyDescent="0.3">
      <c r="A47" s="151" t="s">
        <v>536</v>
      </c>
      <c r="B47" s="132" t="s">
        <v>23</v>
      </c>
      <c r="C47" t="s">
        <v>219</v>
      </c>
    </row>
    <row r="48" spans="1:3" x14ac:dyDescent="0.3">
      <c r="A48" s="151" t="s">
        <v>537</v>
      </c>
      <c r="B48" s="132" t="s">
        <v>369</v>
      </c>
      <c r="C48" t="s">
        <v>220</v>
      </c>
    </row>
    <row r="49" spans="1:3" x14ac:dyDescent="0.3">
      <c r="A49" s="151" t="s">
        <v>538</v>
      </c>
      <c r="B49" s="132" t="s">
        <v>370</v>
      </c>
      <c r="C49" t="s">
        <v>221</v>
      </c>
    </row>
    <row r="50" spans="1:3" x14ac:dyDescent="0.3">
      <c r="A50" s="151" t="s">
        <v>539</v>
      </c>
      <c r="B50" s="132" t="s">
        <v>371</v>
      </c>
      <c r="C50" t="s">
        <v>222</v>
      </c>
    </row>
    <row r="51" spans="1:3" x14ac:dyDescent="0.3">
      <c r="A51" s="151" t="s">
        <v>540</v>
      </c>
      <c r="B51" s="132" t="s">
        <v>372</v>
      </c>
      <c r="C51" t="s">
        <v>223</v>
      </c>
    </row>
    <row r="52" spans="1:3" x14ac:dyDescent="0.3">
      <c r="A52" s="151" t="s">
        <v>541</v>
      </c>
      <c r="B52" s="132" t="s">
        <v>373</v>
      </c>
      <c r="C52" t="s">
        <v>224</v>
      </c>
    </row>
    <row r="53" spans="1:3" x14ac:dyDescent="0.3">
      <c r="A53" s="151" t="s">
        <v>542</v>
      </c>
      <c r="B53" s="132" t="s">
        <v>422</v>
      </c>
      <c r="C53" t="s">
        <v>374</v>
      </c>
    </row>
    <row r="54" spans="1:3" x14ac:dyDescent="0.3">
      <c r="A54" s="151" t="s">
        <v>543</v>
      </c>
      <c r="B54" s="132" t="s">
        <v>375</v>
      </c>
      <c r="C54" t="s">
        <v>325</v>
      </c>
    </row>
    <row r="55" spans="1:3" x14ac:dyDescent="0.3">
      <c r="A55" s="151" t="s">
        <v>544</v>
      </c>
      <c r="B55" s="132" t="s">
        <v>24</v>
      </c>
      <c r="C55" t="s">
        <v>225</v>
      </c>
    </row>
    <row r="56" spans="1:3" x14ac:dyDescent="0.3">
      <c r="A56" s="151" t="s">
        <v>545</v>
      </c>
      <c r="B56" s="132" t="s">
        <v>376</v>
      </c>
      <c r="C56" t="s">
        <v>226</v>
      </c>
    </row>
    <row r="57" spans="1:3" x14ac:dyDescent="0.3">
      <c r="A57" s="151" t="s">
        <v>546</v>
      </c>
      <c r="B57" s="132" t="s">
        <v>377</v>
      </c>
      <c r="C57" t="s">
        <v>227</v>
      </c>
    </row>
    <row r="58" spans="1:3" x14ac:dyDescent="0.3">
      <c r="A58" s="151" t="s">
        <v>490</v>
      </c>
      <c r="B58" s="132" t="s">
        <v>378</v>
      </c>
      <c r="C58" t="s">
        <v>322</v>
      </c>
    </row>
    <row r="59" spans="1:3" x14ac:dyDescent="0.3">
      <c r="A59" s="151" t="s">
        <v>547</v>
      </c>
      <c r="B59" s="132" t="s">
        <v>379</v>
      </c>
      <c r="C59" t="s">
        <v>228</v>
      </c>
    </row>
    <row r="60" spans="1:3" x14ac:dyDescent="0.3">
      <c r="A60" s="151" t="s">
        <v>548</v>
      </c>
      <c r="B60" s="132" t="s">
        <v>423</v>
      </c>
      <c r="C60" t="s">
        <v>229</v>
      </c>
    </row>
    <row r="61" spans="1:3" x14ac:dyDescent="0.3">
      <c r="A61" s="151" t="s">
        <v>549</v>
      </c>
      <c r="B61" s="132" t="s">
        <v>25</v>
      </c>
      <c r="C61" t="s">
        <v>230</v>
      </c>
    </row>
    <row r="62" spans="1:3" x14ac:dyDescent="0.3">
      <c r="A62" s="151" t="s">
        <v>550</v>
      </c>
      <c r="B62" s="132" t="s">
        <v>380</v>
      </c>
      <c r="C62" t="s">
        <v>231</v>
      </c>
    </row>
    <row r="63" spans="1:3" x14ac:dyDescent="0.3">
      <c r="A63" s="151" t="s">
        <v>551</v>
      </c>
      <c r="B63" s="132" t="s">
        <v>381</v>
      </c>
      <c r="C63" t="s">
        <v>232</v>
      </c>
    </row>
    <row r="64" spans="1:3" x14ac:dyDescent="0.3">
      <c r="A64" s="151" t="s">
        <v>552</v>
      </c>
      <c r="B64" s="132" t="s">
        <v>491</v>
      </c>
      <c r="C64" t="s">
        <v>492</v>
      </c>
    </row>
    <row r="65" spans="1:3" x14ac:dyDescent="0.3">
      <c r="A65" s="151" t="s">
        <v>553</v>
      </c>
      <c r="B65" s="132" t="s">
        <v>424</v>
      </c>
      <c r="C65" t="s">
        <v>323</v>
      </c>
    </row>
    <row r="66" spans="1:3" x14ac:dyDescent="0.3">
      <c r="A66" s="151" t="s">
        <v>554</v>
      </c>
      <c r="B66" s="132" t="s">
        <v>26</v>
      </c>
      <c r="C66" t="s">
        <v>233</v>
      </c>
    </row>
    <row r="67" spans="1:3" x14ac:dyDescent="0.3">
      <c r="A67" s="151" t="s">
        <v>555</v>
      </c>
      <c r="B67" s="132" t="s">
        <v>27</v>
      </c>
      <c r="C67" t="s">
        <v>234</v>
      </c>
    </row>
    <row r="68" spans="1:3" x14ac:dyDescent="0.3">
      <c r="A68" s="151" t="s">
        <v>556</v>
      </c>
      <c r="B68" s="132" t="s">
        <v>28</v>
      </c>
      <c r="C68" t="s">
        <v>235</v>
      </c>
    </row>
    <row r="69" spans="1:3" x14ac:dyDescent="0.3">
      <c r="A69" s="151" t="s">
        <v>557</v>
      </c>
      <c r="B69" s="132" t="s">
        <v>29</v>
      </c>
      <c r="C69" t="s">
        <v>236</v>
      </c>
    </row>
    <row r="70" spans="1:3" x14ac:dyDescent="0.3">
      <c r="A70" s="151" t="s">
        <v>558</v>
      </c>
      <c r="B70" s="132" t="s">
        <v>30</v>
      </c>
      <c r="C70" t="s">
        <v>237</v>
      </c>
    </row>
    <row r="71" spans="1:3" x14ac:dyDescent="0.3">
      <c r="A71" s="151" t="s">
        <v>559</v>
      </c>
      <c r="B71" s="132" t="s">
        <v>31</v>
      </c>
      <c r="C71" t="s">
        <v>238</v>
      </c>
    </row>
    <row r="72" spans="1:3" x14ac:dyDescent="0.3">
      <c r="A72" s="151" t="s">
        <v>560</v>
      </c>
      <c r="B72" s="132" t="s">
        <v>32</v>
      </c>
      <c r="C72" t="s">
        <v>239</v>
      </c>
    </row>
    <row r="73" spans="1:3" x14ac:dyDescent="0.3">
      <c r="A73" s="151" t="s">
        <v>561</v>
      </c>
      <c r="B73" s="132" t="s">
        <v>33</v>
      </c>
      <c r="C73" t="s">
        <v>240</v>
      </c>
    </row>
    <row r="74" spans="1:3" x14ac:dyDescent="0.3">
      <c r="A74" s="151" t="s">
        <v>562</v>
      </c>
      <c r="B74" s="132" t="s">
        <v>34</v>
      </c>
      <c r="C74" t="s">
        <v>241</v>
      </c>
    </row>
    <row r="75" spans="1:3" x14ac:dyDescent="0.3">
      <c r="A75" s="151" t="s">
        <v>563</v>
      </c>
      <c r="B75" s="132" t="s">
        <v>35</v>
      </c>
      <c r="C75" t="s">
        <v>242</v>
      </c>
    </row>
    <row r="76" spans="1:3" x14ac:dyDescent="0.3">
      <c r="A76" s="151" t="s">
        <v>564</v>
      </c>
      <c r="B76" s="132" t="s">
        <v>36</v>
      </c>
      <c r="C76" t="s">
        <v>243</v>
      </c>
    </row>
    <row r="77" spans="1:3" x14ac:dyDescent="0.3">
      <c r="A77" s="151" t="s">
        <v>565</v>
      </c>
      <c r="B77" s="132" t="s">
        <v>37</v>
      </c>
      <c r="C77" t="s">
        <v>244</v>
      </c>
    </row>
    <row r="78" spans="1:3" x14ac:dyDescent="0.3">
      <c r="A78" s="151" t="s">
        <v>566</v>
      </c>
      <c r="B78" s="132" t="s">
        <v>38</v>
      </c>
      <c r="C78" t="s">
        <v>245</v>
      </c>
    </row>
    <row r="79" spans="1:3" x14ac:dyDescent="0.3">
      <c r="A79" s="151" t="s">
        <v>567</v>
      </c>
      <c r="B79" s="132" t="s">
        <v>39</v>
      </c>
      <c r="C79" t="s">
        <v>246</v>
      </c>
    </row>
    <row r="80" spans="1:3" x14ac:dyDescent="0.3">
      <c r="A80" s="151" t="s">
        <v>568</v>
      </c>
      <c r="B80" s="132" t="s">
        <v>40</v>
      </c>
      <c r="C80" t="s">
        <v>247</v>
      </c>
    </row>
    <row r="81" spans="1:3" x14ac:dyDescent="0.3">
      <c r="A81" s="151" t="s">
        <v>569</v>
      </c>
      <c r="B81" s="132" t="s">
        <v>41</v>
      </c>
      <c r="C81" t="s">
        <v>248</v>
      </c>
    </row>
    <row r="82" spans="1:3" x14ac:dyDescent="0.3">
      <c r="A82" s="151" t="s">
        <v>570</v>
      </c>
      <c r="B82" s="132" t="s">
        <v>425</v>
      </c>
      <c r="C82" t="s">
        <v>278</v>
      </c>
    </row>
    <row r="83" spans="1:3" x14ac:dyDescent="0.3">
      <c r="A83" s="151" t="s">
        <v>493</v>
      </c>
      <c r="B83" s="132" t="s">
        <v>426</v>
      </c>
      <c r="C83" t="s">
        <v>297</v>
      </c>
    </row>
    <row r="84" spans="1:3" x14ac:dyDescent="0.3">
      <c r="A84" s="151" t="s">
        <v>494</v>
      </c>
      <c r="B84" s="132" t="s">
        <v>438</v>
      </c>
      <c r="C84" t="s">
        <v>298</v>
      </c>
    </row>
    <row r="85" spans="1:3" x14ac:dyDescent="0.3">
      <c r="A85" s="151" t="s">
        <v>571</v>
      </c>
      <c r="B85" s="132" t="s">
        <v>147</v>
      </c>
      <c r="C85" t="s">
        <v>249</v>
      </c>
    </row>
    <row r="86" spans="1:3" x14ac:dyDescent="0.3">
      <c r="A86" s="151" t="s">
        <v>572</v>
      </c>
      <c r="B86" s="132" t="s">
        <v>42</v>
      </c>
      <c r="C86" t="s">
        <v>250</v>
      </c>
    </row>
    <row r="87" spans="1:3" x14ac:dyDescent="0.3">
      <c r="A87" s="151" t="s">
        <v>573</v>
      </c>
      <c r="B87" s="132" t="s">
        <v>43</v>
      </c>
      <c r="C87" t="s">
        <v>251</v>
      </c>
    </row>
    <row r="88" spans="1:3" x14ac:dyDescent="0.3">
      <c r="A88" s="151" t="s">
        <v>574</v>
      </c>
      <c r="B88" s="132" t="s">
        <v>382</v>
      </c>
      <c r="C88" t="s">
        <v>252</v>
      </c>
    </row>
    <row r="89" spans="1:3" x14ac:dyDescent="0.3">
      <c r="A89" s="151" t="s">
        <v>575</v>
      </c>
      <c r="B89" s="132" t="s">
        <v>383</v>
      </c>
      <c r="C89" t="s">
        <v>253</v>
      </c>
    </row>
    <row r="90" spans="1:3" x14ac:dyDescent="0.3">
      <c r="A90" s="151" t="s">
        <v>576</v>
      </c>
      <c r="B90" s="132" t="s">
        <v>384</v>
      </c>
      <c r="C90" t="s">
        <v>254</v>
      </c>
    </row>
    <row r="91" spans="1:3" x14ac:dyDescent="0.3">
      <c r="A91" s="151" t="s">
        <v>577</v>
      </c>
      <c r="B91" s="132" t="s">
        <v>385</v>
      </c>
      <c r="C91" t="s">
        <v>255</v>
      </c>
    </row>
    <row r="92" spans="1:3" x14ac:dyDescent="0.3">
      <c r="A92" s="151" t="s">
        <v>578</v>
      </c>
      <c r="B92" s="132" t="s">
        <v>386</v>
      </c>
      <c r="C92" t="s">
        <v>495</v>
      </c>
    </row>
    <row r="93" spans="1:3" x14ac:dyDescent="0.3">
      <c r="A93" s="151" t="s">
        <v>579</v>
      </c>
      <c r="B93" s="132" t="s">
        <v>387</v>
      </c>
      <c r="C93" t="s">
        <v>256</v>
      </c>
    </row>
    <row r="94" spans="1:3" x14ac:dyDescent="0.3">
      <c r="A94" s="151" t="s">
        <v>580</v>
      </c>
      <c r="B94" s="132" t="s">
        <v>427</v>
      </c>
      <c r="C94" t="s">
        <v>257</v>
      </c>
    </row>
    <row r="95" spans="1:3" x14ac:dyDescent="0.3">
      <c r="A95" s="151" t="s">
        <v>581</v>
      </c>
      <c r="B95" s="132" t="s">
        <v>428</v>
      </c>
      <c r="C95" t="s">
        <v>258</v>
      </c>
    </row>
    <row r="96" spans="1:3" x14ac:dyDescent="0.3">
      <c r="A96" s="151" t="s">
        <v>582</v>
      </c>
      <c r="B96" s="132" t="s">
        <v>388</v>
      </c>
      <c r="C96" t="s">
        <v>429</v>
      </c>
    </row>
    <row r="97" spans="1:3" x14ac:dyDescent="0.3">
      <c r="A97" s="151" t="s">
        <v>583</v>
      </c>
      <c r="B97" s="132" t="s">
        <v>430</v>
      </c>
      <c r="C97" t="s">
        <v>259</v>
      </c>
    </row>
    <row r="98" spans="1:3" x14ac:dyDescent="0.3">
      <c r="A98" s="151" t="s">
        <v>156</v>
      </c>
      <c r="B98" s="132" t="s">
        <v>389</v>
      </c>
      <c r="C98" t="s">
        <v>261</v>
      </c>
    </row>
    <row r="99" spans="1:3" x14ac:dyDescent="0.3">
      <c r="A99" s="151" t="s">
        <v>154</v>
      </c>
      <c r="B99" s="132" t="s">
        <v>390</v>
      </c>
      <c r="C99" t="s">
        <v>260</v>
      </c>
    </row>
    <row r="100" spans="1:3" x14ac:dyDescent="0.3">
      <c r="A100" s="151" t="s">
        <v>584</v>
      </c>
      <c r="B100" s="132" t="s">
        <v>391</v>
      </c>
      <c r="C100" t="s">
        <v>262</v>
      </c>
    </row>
    <row r="101" spans="1:3" x14ac:dyDescent="0.3">
      <c r="A101" s="151" t="s">
        <v>585</v>
      </c>
      <c r="B101" s="132" t="s">
        <v>431</v>
      </c>
      <c r="C101" t="s">
        <v>300</v>
      </c>
    </row>
    <row r="102" spans="1:3" x14ac:dyDescent="0.3">
      <c r="A102" s="151" t="s">
        <v>47</v>
      </c>
      <c r="B102" s="132" t="s">
        <v>442</v>
      </c>
      <c r="C102" t="s">
        <v>301</v>
      </c>
    </row>
    <row r="103" spans="1:3" x14ac:dyDescent="0.3">
      <c r="A103" s="151" t="s">
        <v>586</v>
      </c>
      <c r="B103" s="132" t="s">
        <v>49</v>
      </c>
      <c r="C103" t="s">
        <v>432</v>
      </c>
    </row>
    <row r="104" spans="1:3" x14ac:dyDescent="0.3">
      <c r="A104" s="151" t="s">
        <v>587</v>
      </c>
      <c r="B104" s="132" t="s">
        <v>433</v>
      </c>
      <c r="C104" t="s">
        <v>263</v>
      </c>
    </row>
    <row r="105" spans="1:3" x14ac:dyDescent="0.3">
      <c r="A105" s="151" t="s">
        <v>588</v>
      </c>
      <c r="B105" s="132" t="s">
        <v>455</v>
      </c>
      <c r="C105" t="s">
        <v>264</v>
      </c>
    </row>
    <row r="106" spans="1:3" x14ac:dyDescent="0.3">
      <c r="A106" s="151" t="s">
        <v>589</v>
      </c>
      <c r="B106" s="132" t="s">
        <v>434</v>
      </c>
      <c r="C106" t="s">
        <v>265</v>
      </c>
    </row>
    <row r="107" spans="1:3" x14ac:dyDescent="0.3">
      <c r="A107" s="151" t="s">
        <v>590</v>
      </c>
      <c r="B107" s="132" t="s">
        <v>392</v>
      </c>
      <c r="C107" t="s">
        <v>266</v>
      </c>
    </row>
    <row r="108" spans="1:3" x14ac:dyDescent="0.3">
      <c r="A108" s="151" t="s">
        <v>591</v>
      </c>
      <c r="B108" s="132" t="s">
        <v>393</v>
      </c>
      <c r="C108" t="s">
        <v>267</v>
      </c>
    </row>
    <row r="109" spans="1:3" x14ac:dyDescent="0.3">
      <c r="A109" s="151" t="s">
        <v>592</v>
      </c>
      <c r="B109" s="132" t="s">
        <v>394</v>
      </c>
      <c r="C109" t="s">
        <v>268</v>
      </c>
    </row>
    <row r="110" spans="1:3" x14ac:dyDescent="0.3">
      <c r="A110" s="151" t="s">
        <v>593</v>
      </c>
      <c r="B110" s="132" t="s">
        <v>395</v>
      </c>
      <c r="C110" t="s">
        <v>435</v>
      </c>
    </row>
    <row r="111" spans="1:3" x14ac:dyDescent="0.3">
      <c r="A111" s="151" t="s">
        <v>594</v>
      </c>
      <c r="B111" s="132" t="s">
        <v>166</v>
      </c>
      <c r="C111" t="s">
        <v>396</v>
      </c>
    </row>
    <row r="112" spans="1:3" x14ac:dyDescent="0.3">
      <c r="A112" s="151" t="s">
        <v>595</v>
      </c>
      <c r="B112" s="132" t="s">
        <v>397</v>
      </c>
      <c r="C112" t="s">
        <v>299</v>
      </c>
    </row>
    <row r="113" spans="1:3" x14ac:dyDescent="0.3">
      <c r="A113" s="151" t="s">
        <v>596</v>
      </c>
      <c r="B113" s="132" t="s">
        <v>398</v>
      </c>
      <c r="C113" t="s">
        <v>269</v>
      </c>
    </row>
    <row r="114" spans="1:3" x14ac:dyDescent="0.3">
      <c r="A114" s="151" t="s">
        <v>597</v>
      </c>
      <c r="B114" s="132" t="s">
        <v>53</v>
      </c>
      <c r="C114" t="s">
        <v>270</v>
      </c>
    </row>
    <row r="115" spans="1:3" x14ac:dyDescent="0.3">
      <c r="A115" s="151" t="s">
        <v>598</v>
      </c>
      <c r="B115" s="132" t="s">
        <v>399</v>
      </c>
      <c r="C115" t="s">
        <v>271</v>
      </c>
    </row>
    <row r="116" spans="1:3" x14ac:dyDescent="0.3">
      <c r="A116" s="151" t="s">
        <v>599</v>
      </c>
      <c r="B116" s="132" t="s">
        <v>400</v>
      </c>
      <c r="C116" t="s">
        <v>272</v>
      </c>
    </row>
    <row r="117" spans="1:3" x14ac:dyDescent="0.3">
      <c r="A117" s="151" t="s">
        <v>600</v>
      </c>
      <c r="B117" s="132" t="s">
        <v>54</v>
      </c>
      <c r="C117" t="s">
        <v>273</v>
      </c>
    </row>
    <row r="118" spans="1:3" x14ac:dyDescent="0.3">
      <c r="A118" s="151" t="s">
        <v>601</v>
      </c>
      <c r="B118" s="132" t="s">
        <v>303</v>
      </c>
      <c r="C118" t="s">
        <v>436</v>
      </c>
    </row>
    <row r="119" spans="1:3" x14ac:dyDescent="0.3">
      <c r="A119" s="151" t="s">
        <v>602</v>
      </c>
      <c r="B119" s="132" t="s">
        <v>173</v>
      </c>
      <c r="C119" t="s">
        <v>437</v>
      </c>
    </row>
    <row r="120" spans="1:3" x14ac:dyDescent="0.3">
      <c r="A120" s="151" t="s">
        <v>603</v>
      </c>
      <c r="B120" s="132" t="s">
        <v>174</v>
      </c>
      <c r="C120" t="s">
        <v>496</v>
      </c>
    </row>
    <row r="121" spans="1:3" x14ac:dyDescent="0.3">
      <c r="A121" s="151" t="s">
        <v>604</v>
      </c>
      <c r="B121" s="132" t="s">
        <v>401</v>
      </c>
      <c r="C121" t="s">
        <v>274</v>
      </c>
    </row>
    <row r="122" spans="1:3" x14ac:dyDescent="0.3">
      <c r="A122" s="151" t="s">
        <v>605</v>
      </c>
      <c r="B122" s="132" t="s">
        <v>296</v>
      </c>
      <c r="C122" t="s">
        <v>439</v>
      </c>
    </row>
    <row r="123" spans="1:3" x14ac:dyDescent="0.3">
      <c r="A123" s="151" t="s">
        <v>606</v>
      </c>
      <c r="B123" s="132" t="s">
        <v>440</v>
      </c>
      <c r="C123" t="s">
        <v>441</v>
      </c>
    </row>
    <row r="124" spans="1:3" x14ac:dyDescent="0.3">
      <c r="A124" s="151" t="s">
        <v>607</v>
      </c>
      <c r="B124" s="132" t="s">
        <v>443</v>
      </c>
      <c r="C124" t="s">
        <v>497</v>
      </c>
    </row>
    <row r="125" spans="1:3" x14ac:dyDescent="0.3">
      <c r="A125" s="151" t="s">
        <v>608</v>
      </c>
      <c r="B125" s="132" t="s">
        <v>444</v>
      </c>
      <c r="C125" t="s">
        <v>456</v>
      </c>
    </row>
    <row r="126" spans="1:3" x14ac:dyDescent="0.3">
      <c r="A126" s="151" t="s">
        <v>605</v>
      </c>
      <c r="B126" s="132" t="s">
        <v>296</v>
      </c>
      <c r="C126" t="s">
        <v>439</v>
      </c>
    </row>
    <row r="127" spans="1:3" x14ac:dyDescent="0.3">
      <c r="A127" s="151" t="s">
        <v>606</v>
      </c>
      <c r="B127" s="132" t="s">
        <v>440</v>
      </c>
      <c r="C127" t="s">
        <v>441</v>
      </c>
    </row>
    <row r="128" spans="1:3" x14ac:dyDescent="0.3">
      <c r="A128" s="151" t="s">
        <v>607</v>
      </c>
      <c r="B128" s="132" t="s">
        <v>443</v>
      </c>
      <c r="C128" t="s">
        <v>497</v>
      </c>
    </row>
    <row r="129" spans="1:3" x14ac:dyDescent="0.3">
      <c r="A129" s="151" t="s">
        <v>608</v>
      </c>
      <c r="B129" s="132" t="s">
        <v>444</v>
      </c>
      <c r="C129" t="s">
        <v>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vt:lpstr>
      <vt:lpstr>FORM - Inter Org Txns</vt:lpstr>
      <vt:lpstr>FORM - Inter Org Txns GSFIC</vt:lpstr>
      <vt:lpstr>AP - Due To</vt:lpstr>
      <vt:lpstr>AR - Due From</vt:lpstr>
      <vt:lpstr>Sample </vt:lpstr>
      <vt:lpstr>sample form do not use</vt:lpstr>
      <vt:lpstr>FCC date and NA only </vt:lpstr>
      <vt:lpstr>entity list for forms 5.25.21</vt:lpstr>
      <vt:lpstr>'AR - Due From'!Print_Area</vt:lpstr>
      <vt:lpstr>'FORM - Inter Org Txns'!Print_Area</vt:lpstr>
      <vt:lpstr>'FORM - Inter Org Txns GSFIC'!Print_Area</vt:lpstr>
      <vt:lpstr>Instructions!Print_Area</vt:lpstr>
      <vt:lpstr>'Sample '!Print_Area</vt:lpstr>
      <vt:lpstr>'sample form do not use'!Print_Area</vt:lpstr>
      <vt:lpstr>'FORM - Inter Org Txns'!Print_Titles</vt:lpstr>
      <vt:lpstr>'FORM - Inter Org Txns GSFIC'!Print_Titles</vt:lpstr>
      <vt:lpstr>Instructions!Print_Titles</vt:lpstr>
      <vt:lpstr>'Sample '!Print_Titles</vt:lpstr>
    </vt:vector>
  </TitlesOfParts>
  <Company>SAO State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swarr</dc:creator>
  <cp:lastModifiedBy>Matano, Bogdana</cp:lastModifiedBy>
  <cp:lastPrinted>2021-04-07T10:56:47Z</cp:lastPrinted>
  <dcterms:created xsi:type="dcterms:W3CDTF">2010-02-11T15:20:27Z</dcterms:created>
  <dcterms:modified xsi:type="dcterms:W3CDTF">2021-08-10T16:52:16Z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