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W:\CAFR2018\Forms\2018 Forms-Phase 3- Locking\"/>
    </mc:Choice>
  </mc:AlternateContent>
  <bookViews>
    <workbookView xWindow="0" yWindow="0" windowWidth="17280" windowHeight="6060" tabRatio="760"/>
  </bookViews>
  <sheets>
    <sheet name="Instructions" sheetId="2" r:id="rId1"/>
    <sheet name="FORM - Inter Org Txns" sheetId="11" r:id="rId2"/>
    <sheet name="AP - Due To" sheetId="6" r:id="rId3"/>
    <sheet name="AR - Due From" sheetId="7" r:id="rId4"/>
    <sheet name="Sample " sheetId="18" r:id="rId5"/>
    <sheet name="sample form do not use" sheetId="14" state="hidden" r:id="rId6"/>
    <sheet name="HFM tab" sheetId="10" state="hidden" r:id="rId7"/>
    <sheet name="Entity List " sheetId="15" state="hidden" r:id="rId8"/>
  </sheets>
  <externalReferences>
    <externalReference r:id="rId9"/>
  </externalReferences>
  <definedNames>
    <definedName name="_xlnm._FilterDatabase" localSheetId="6" hidden="1">'HFM tab'!$A$1:$P$3</definedName>
    <definedName name="AS2DocOpenMode" hidden="1">"AS2DocumentEdit"</definedName>
    <definedName name="BU">'Entity List '!$A$2:$A$215</definedName>
    <definedName name="entity" localSheetId="4">#REF!</definedName>
    <definedName name="entity">#REF!</definedName>
    <definedName name="Entity1">'Entity List '!$A$2:$A$215</definedName>
    <definedName name="Entity2">'Entity List '!$A$2:$B$214</definedName>
    <definedName name="Entity3">'Entity List '!$A$2:$C$214</definedName>
    <definedName name="InterOrgList">#REF!</definedName>
    <definedName name="NA" localSheetId="7">'Entity List '!$E$2</definedName>
    <definedName name="NA" localSheetId="4">#REF!</definedName>
    <definedName name="NA">#REF!</definedName>
    <definedName name="_xlnm.Print_Area" localSheetId="3">'AR - Due From'!$A$1:$N$51</definedName>
    <definedName name="_xlnm.Print_Area" localSheetId="1">'FORM - Inter Org Txns'!$A$1:$N$153</definedName>
    <definedName name="_xlnm.Print_Area" localSheetId="0">Instructions!$A$1:$D$61</definedName>
    <definedName name="_xlnm.Print_Area" localSheetId="4">'Sample '!$A$1:$N$39</definedName>
    <definedName name="_xlnm.Print_Area" localSheetId="5">'sample form do not use'!$A$1:$L$75</definedName>
    <definedName name="_xlnm.Print_Titles" localSheetId="7">'Entity List '!$1:$1</definedName>
    <definedName name="_xlnm.Print_Titles" localSheetId="1">'FORM - Inter Org Txns'!$1:$9</definedName>
    <definedName name="_xlnm.Print_Titles" localSheetId="0">Instructions!$1:$5</definedName>
    <definedName name="_xlnm.Print_Titles" localSheetId="4">'Sample '!$1:$9</definedName>
    <definedName name="YN">'Entity List '!$G$2:$G$3</definedName>
  </definedNames>
  <calcPr calcId="171027"/>
</workbook>
</file>

<file path=xl/calcChain.xml><?xml version="1.0" encoding="utf-8"?>
<calcChain xmlns="http://schemas.openxmlformats.org/spreadsheetml/2006/main">
  <c r="H3" i="10" l="1"/>
  <c r="J39" i="18" l="1"/>
  <c r="M39" i="18" s="1"/>
  <c r="D39" i="18"/>
  <c r="J38" i="18"/>
  <c r="M38" i="18" s="1"/>
  <c r="D38" i="18"/>
  <c r="J37" i="18"/>
  <c r="M37" i="18" s="1"/>
  <c r="D37" i="18"/>
  <c r="J36" i="18"/>
  <c r="M36" i="18" s="1"/>
  <c r="D36" i="18"/>
  <c r="J35" i="18"/>
  <c r="M35" i="18" s="1"/>
  <c r="D35" i="18"/>
  <c r="J25" i="18"/>
  <c r="M25" i="18" s="1"/>
  <c r="D25" i="18"/>
  <c r="J24" i="18"/>
  <c r="M24" i="18" s="1"/>
  <c r="D24" i="18"/>
  <c r="J23" i="18"/>
  <c r="M23" i="18" s="1"/>
  <c r="D23" i="18"/>
  <c r="J22" i="18"/>
  <c r="M22" i="18" s="1"/>
  <c r="D22" i="18"/>
  <c r="J21" i="18"/>
  <c r="M21" i="18" s="1"/>
  <c r="D21" i="18"/>
  <c r="D4" i="18"/>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J96" i="11" l="1"/>
  <c r="M96" i="11" s="1"/>
  <c r="J95" i="11"/>
  <c r="M95" i="11" s="1"/>
  <c r="J94" i="11"/>
  <c r="M94" i="11"/>
  <c r="J93" i="11"/>
  <c r="M93" i="11" s="1"/>
  <c r="J92" i="11"/>
  <c r="M92" i="11" s="1"/>
  <c r="J91" i="11"/>
  <c r="M91" i="11" s="1"/>
  <c r="J90" i="11"/>
  <c r="M90" i="11"/>
  <c r="J89" i="11"/>
  <c r="M89" i="11" s="1"/>
  <c r="J88" i="11"/>
  <c r="J87" i="11"/>
  <c r="M87" i="11" s="1"/>
  <c r="J86" i="11"/>
  <c r="M86" i="11" s="1"/>
  <c r="J85" i="11"/>
  <c r="M85" i="11" s="1"/>
  <c r="J84" i="11"/>
  <c r="M84" i="11"/>
  <c r="J83" i="11"/>
  <c r="M83" i="11" s="1"/>
  <c r="J82" i="11"/>
  <c r="M82" i="11" s="1"/>
  <c r="J81" i="11"/>
  <c r="M81" i="11" s="1"/>
  <c r="J80" i="11"/>
  <c r="J79" i="11"/>
  <c r="M79" i="11" s="1"/>
  <c r="J78" i="11"/>
  <c r="M78" i="11" s="1"/>
  <c r="J77" i="11"/>
  <c r="M77" i="11"/>
  <c r="J76" i="11"/>
  <c r="M76" i="11" s="1"/>
  <c r="J75" i="11"/>
  <c r="M75" i="11" s="1"/>
  <c r="J74" i="11"/>
  <c r="M74" i="11" s="1"/>
  <c r="J73" i="11"/>
  <c r="M73" i="11"/>
  <c r="J72" i="11"/>
  <c r="J71" i="11"/>
  <c r="M71" i="11" s="1"/>
  <c r="J70" i="11"/>
  <c r="M70" i="11" s="1"/>
  <c r="J69" i="11"/>
  <c r="M69" i="11"/>
  <c r="J68" i="11"/>
  <c r="M68" i="11" s="1"/>
  <c r="J67" i="11"/>
  <c r="M67" i="11" s="1"/>
  <c r="J66" i="11"/>
  <c r="M66" i="11" s="1"/>
  <c r="J65" i="11"/>
  <c r="M65" i="11"/>
  <c r="J64" i="11"/>
  <c r="M64" i="11" s="1"/>
  <c r="J63" i="11"/>
  <c r="M63" i="11" s="1"/>
  <c r="J62" i="11"/>
  <c r="M62" i="11"/>
  <c r="J61" i="11"/>
  <c r="M61" i="11" s="1"/>
  <c r="J60" i="11"/>
  <c r="M60" i="11" s="1"/>
  <c r="J59" i="11"/>
  <c r="M59" i="11" s="1"/>
  <c r="J58" i="11"/>
  <c r="M58" i="11"/>
  <c r="J57" i="11"/>
  <c r="M57" i="11" s="1"/>
  <c r="J56" i="11"/>
  <c r="M56" i="11" s="1"/>
  <c r="J55" i="11"/>
  <c r="M55" i="11" s="1"/>
  <c r="J54" i="11"/>
  <c r="M54" i="11" s="1"/>
  <c r="J53" i="11"/>
  <c r="M53" i="11" s="1"/>
  <c r="J52" i="11"/>
  <c r="M52" i="11"/>
  <c r="J51" i="11"/>
  <c r="M51" i="11" s="1"/>
  <c r="J50" i="11"/>
  <c r="M50" i="11" s="1"/>
  <c r="J49" i="11"/>
  <c r="M49" i="11" s="1"/>
  <c r="J48" i="11"/>
  <c r="J47" i="11"/>
  <c r="M47" i="11" s="1"/>
  <c r="J46" i="11"/>
  <c r="M46" i="11" s="1"/>
  <c r="J45" i="11"/>
  <c r="M45" i="11" s="1"/>
  <c r="J44" i="11"/>
  <c r="M44" i="11" s="1"/>
  <c r="J43" i="11"/>
  <c r="M43" i="11"/>
  <c r="J42" i="11"/>
  <c r="M42" i="11" s="1"/>
  <c r="J41" i="11"/>
  <c r="M41" i="11" s="1"/>
  <c r="J40" i="11"/>
  <c r="M40" i="11" s="1"/>
  <c r="J39" i="11"/>
  <c r="M39" i="11"/>
  <c r="J38" i="11"/>
  <c r="M38" i="11" s="1"/>
  <c r="J37" i="11"/>
  <c r="M37" i="11" s="1"/>
  <c r="J36" i="11"/>
  <c r="M36" i="11" s="1"/>
  <c r="J35" i="11"/>
  <c r="M35" i="11"/>
  <c r="J34" i="11"/>
  <c r="M34" i="11" s="1"/>
  <c r="J33" i="11"/>
  <c r="M33" i="11" s="1"/>
  <c r="J32" i="11"/>
  <c r="M32" i="11" s="1"/>
  <c r="J31" i="11"/>
  <c r="M31" i="11" s="1"/>
  <c r="J30" i="11"/>
  <c r="M30" i="11" s="1"/>
  <c r="J29" i="11"/>
  <c r="M29" i="11" s="1"/>
  <c r="J28" i="11"/>
  <c r="M28" i="11"/>
  <c r="J27" i="11"/>
  <c r="M27" i="11" s="1"/>
  <c r="J26" i="11"/>
  <c r="M26" i="11" s="1"/>
  <c r="J25" i="11"/>
  <c r="M25" i="11" s="1"/>
  <c r="J24" i="11"/>
  <c r="J23" i="11"/>
  <c r="M23" i="11" s="1"/>
  <c r="D4" i="11"/>
  <c r="F2" i="10"/>
  <c r="J153" i="11"/>
  <c r="M153" i="11"/>
  <c r="J152" i="11"/>
  <c r="M152" i="11" s="1"/>
  <c r="J151" i="11"/>
  <c r="M151" i="11" s="1"/>
  <c r="J150" i="11"/>
  <c r="M150" i="11" s="1"/>
  <c r="J149" i="11"/>
  <c r="M149" i="11"/>
  <c r="J148" i="11"/>
  <c r="M148" i="11" s="1"/>
  <c r="J147" i="11"/>
  <c r="M147" i="11" s="1"/>
  <c r="J146" i="11"/>
  <c r="M146" i="11" s="1"/>
  <c r="J145" i="11"/>
  <c r="M145" i="11"/>
  <c r="J144" i="11"/>
  <c r="M144" i="11" s="1"/>
  <c r="J143" i="11"/>
  <c r="M143" i="11" s="1"/>
  <c r="J142" i="11"/>
  <c r="M142" i="11" s="1"/>
  <c r="J141" i="11"/>
  <c r="M141" i="11"/>
  <c r="J140" i="11"/>
  <c r="M140" i="11" s="1"/>
  <c r="J139" i="11"/>
  <c r="M139" i="11" s="1"/>
  <c r="J138" i="11"/>
  <c r="M138" i="11" s="1"/>
  <c r="J137" i="11"/>
  <c r="M137" i="11"/>
  <c r="J136" i="11"/>
  <c r="M136" i="11" s="1"/>
  <c r="J135" i="11"/>
  <c r="M135" i="11" s="1"/>
  <c r="J134" i="11"/>
  <c r="M134" i="11" s="1"/>
  <c r="J133" i="11"/>
  <c r="M133" i="11"/>
  <c r="J132" i="11"/>
  <c r="M132" i="11" s="1"/>
  <c r="J131" i="11"/>
  <c r="M131" i="11" s="1"/>
  <c r="J130" i="11"/>
  <c r="M130" i="11" s="1"/>
  <c r="J129" i="11"/>
  <c r="M129" i="11"/>
  <c r="J128" i="11"/>
  <c r="M128" i="11" s="1"/>
  <c r="J127" i="11"/>
  <c r="M127" i="11" s="1"/>
  <c r="J126" i="11"/>
  <c r="M126" i="11" s="1"/>
  <c r="J125" i="11"/>
  <c r="M125" i="11"/>
  <c r="J124" i="11"/>
  <c r="M124" i="11" s="1"/>
  <c r="J123" i="11"/>
  <c r="M123" i="11" s="1"/>
  <c r="J122" i="11"/>
  <c r="M122" i="11" s="1"/>
  <c r="J121" i="11"/>
  <c r="M121" i="11"/>
  <c r="J120" i="11"/>
  <c r="M120" i="11" s="1"/>
  <c r="J119" i="11"/>
  <c r="M119" i="11" s="1"/>
  <c r="J118" i="11"/>
  <c r="M118" i="11" s="1"/>
  <c r="J117" i="11"/>
  <c r="M117" i="11"/>
  <c r="J116" i="11"/>
  <c r="M116" i="11" s="1"/>
  <c r="J115" i="11"/>
  <c r="M115" i="11" s="1"/>
  <c r="J114" i="11"/>
  <c r="M114" i="11" s="1"/>
  <c r="J113" i="11"/>
  <c r="M113" i="11"/>
  <c r="J112" i="11"/>
  <c r="M112" i="11" s="1"/>
  <c r="J111" i="11"/>
  <c r="M111" i="11" s="1"/>
  <c r="J110" i="11"/>
  <c r="M110" i="11" s="1"/>
  <c r="J109" i="11"/>
  <c r="M109" i="11"/>
  <c r="J108" i="11"/>
  <c r="M108" i="11" s="1"/>
  <c r="M88" i="11"/>
  <c r="M80" i="11"/>
  <c r="M72" i="11"/>
  <c r="M48" i="11"/>
  <c r="M24" i="11"/>
  <c r="J22" i="11"/>
  <c r="M22" i="11" s="1"/>
  <c r="L64" i="14"/>
  <c r="L63" i="14"/>
  <c r="L62" i="14"/>
  <c r="L61" i="14"/>
  <c r="L60" i="14"/>
  <c r="L59" i="14"/>
  <c r="L58" i="14"/>
  <c r="L57" i="14"/>
  <c r="L56" i="14"/>
  <c r="L55" i="14"/>
  <c r="L54" i="14"/>
  <c r="L53" i="14"/>
  <c r="L52" i="14"/>
  <c r="L39" i="14"/>
  <c r="L38" i="14"/>
  <c r="L37" i="14"/>
  <c r="L36" i="14"/>
  <c r="L35" i="14"/>
  <c r="L34" i="14"/>
  <c r="L33" i="14"/>
  <c r="L32" i="14"/>
  <c r="L31" i="14"/>
  <c r="L30" i="14"/>
  <c r="L29" i="14"/>
  <c r="L28" i="14"/>
  <c r="L27" i="14"/>
  <c r="L26" i="14"/>
  <c r="L25" i="14"/>
  <c r="L24" i="14"/>
  <c r="L23" i="14"/>
  <c r="L22" i="14"/>
  <c r="L21" i="14"/>
  <c r="D54" i="14"/>
  <c r="D53" i="14"/>
  <c r="D52" i="14"/>
  <c r="D23" i="14"/>
  <c r="D22" i="14"/>
  <c r="D21" i="14"/>
  <c r="D4" i="14"/>
  <c r="D3" i="10"/>
  <c r="K3" i="10"/>
  <c r="P3" i="10"/>
  <c r="O3" i="10"/>
  <c r="M3" i="10"/>
  <c r="L3" i="10"/>
  <c r="J3" i="10"/>
  <c r="I3" i="10"/>
  <c r="G3" i="10"/>
  <c r="C2" i="10"/>
  <c r="F3" i="10" l="1"/>
  <c r="C3" i="10"/>
</calcChain>
</file>

<file path=xl/sharedStrings.xml><?xml version="1.0" encoding="utf-8"?>
<sst xmlns="http://schemas.openxmlformats.org/spreadsheetml/2006/main" count="814" uniqueCount="567">
  <si>
    <t>Inter-Organization Transactions</t>
  </si>
  <si>
    <t>O/S Balance</t>
  </si>
  <si>
    <t>(Due From)</t>
  </si>
  <si>
    <t>Revenue/Transfer</t>
  </si>
  <si>
    <t>Amount</t>
  </si>
  <si>
    <t>Number</t>
  </si>
  <si>
    <t>Account (SCOA)</t>
  </si>
  <si>
    <t>Expenditure/Transfer</t>
  </si>
  <si>
    <t>(Due To)</t>
  </si>
  <si>
    <t>Form Name</t>
  </si>
  <si>
    <t>Due Date</t>
  </si>
  <si>
    <t>Applicable Organizations</t>
  </si>
  <si>
    <t>Submission Requirements</t>
  </si>
  <si>
    <t>Purpose of Form</t>
  </si>
  <si>
    <t>GASB/GAAP
References</t>
  </si>
  <si>
    <t>SAO Contact</t>
  </si>
  <si>
    <t>General Information</t>
  </si>
  <si>
    <t>Instructions</t>
  </si>
  <si>
    <t>A.</t>
  </si>
  <si>
    <t>B.</t>
  </si>
  <si>
    <t>C.</t>
  </si>
  <si>
    <r>
      <t xml:space="preserve">Specific types of inter-organization transactions have been </t>
    </r>
    <r>
      <rPr>
        <b/>
        <sz val="12"/>
        <rFont val="Times New Roman"/>
        <family val="1"/>
      </rPr>
      <t>excluded</t>
    </r>
    <r>
      <rPr>
        <sz val="12"/>
        <rFont val="Times New Roman"/>
        <family val="1"/>
      </rPr>
      <t xml:space="preserve"> from the scope of this form as follows:</t>
    </r>
  </si>
  <si>
    <t>Remittance or collection of payroll withholdings (e.g., State income taxes)</t>
  </si>
  <si>
    <t>Remittance of surplus by budget units</t>
  </si>
  <si>
    <t>Remittance of State Revenue Collections to the Treasury</t>
  </si>
  <si>
    <t>Not Applicable</t>
  </si>
  <si>
    <t>Judicial Branch - Juvenile Courts</t>
  </si>
  <si>
    <t>Public Service Commission</t>
  </si>
  <si>
    <t>Secretary of State</t>
  </si>
  <si>
    <t>Subsequent Injury Trust Fund</t>
  </si>
  <si>
    <t>Northwest Georgia RESA</t>
  </si>
  <si>
    <t>North Georgia RESA</t>
  </si>
  <si>
    <t>Pioneer RESA</t>
  </si>
  <si>
    <t>Metropolitan RESA</t>
  </si>
  <si>
    <t>Northeast Georgia RESA</t>
  </si>
  <si>
    <t>West Georgia RESA</t>
  </si>
  <si>
    <t>Griffin RESA</t>
  </si>
  <si>
    <t>Middle Georgia RESA</t>
  </si>
  <si>
    <t>Oconee RESA</t>
  </si>
  <si>
    <t>Central Savannah River Area RESA</t>
  </si>
  <si>
    <t>Chattahoochee-Flint RESA</t>
  </si>
  <si>
    <t>Heart of Georgia RESA</t>
  </si>
  <si>
    <t>First District RESA</t>
  </si>
  <si>
    <t>Southwest Georgia RESA</t>
  </si>
  <si>
    <t>Coastal Plains RESA</t>
  </si>
  <si>
    <t>Okefenokee RESA</t>
  </si>
  <si>
    <t>Jekyll Island State Park Authority</t>
  </si>
  <si>
    <t>North Georgia Mountains Authority</t>
  </si>
  <si>
    <t>Lake Lanier Islands Development Authority</t>
  </si>
  <si>
    <t>Correctional Industries Administration</t>
  </si>
  <si>
    <t>Music Hall of Fame</t>
  </si>
  <si>
    <t>Boll Weevil Eradication Foundation</t>
  </si>
  <si>
    <t>930X</t>
  </si>
  <si>
    <t>Agricultural Commodities Commission</t>
  </si>
  <si>
    <t>Sapelo Island Heritage Authority</t>
  </si>
  <si>
    <t>Peace Officers' Annuity and Benefit Fund</t>
  </si>
  <si>
    <t>Judges of the Probate Courts Retirement Fund</t>
  </si>
  <si>
    <t>Sheriffs' Retirement Fund</t>
  </si>
  <si>
    <t>Regional Transportation Authority, Georgia</t>
  </si>
  <si>
    <t>OneGeorgia Authority</t>
  </si>
  <si>
    <t>Southwest Georgia Railroad Excursion Authority</t>
  </si>
  <si>
    <t>Oconee River Greenway Authority</t>
  </si>
  <si>
    <t>Magistrates Retirement Fund</t>
  </si>
  <si>
    <t>Georgia State University Foundation</t>
  </si>
  <si>
    <t>Georgia State University Research Foundation, Incorporated</t>
  </si>
  <si>
    <t>Georgia Tech Athletic Association</t>
  </si>
  <si>
    <t>Georgia Tech Facilities, Incorporated</t>
  </si>
  <si>
    <t>Georgia Tech Foundation, Incorporated</t>
  </si>
  <si>
    <t>Georgia Tech Research Corporation</t>
  </si>
  <si>
    <t>Kennesaw State University Foundation, Incorporated</t>
  </si>
  <si>
    <t>Medical College of Georgia Foundation, Incorporated</t>
  </si>
  <si>
    <t>Medical College of Georgia Health, Incorporated</t>
  </si>
  <si>
    <t>Medical College of Georgia Physician's Practice Group Foundation</t>
  </si>
  <si>
    <t>University of Georgia Athletic Association, Incorporated</t>
  </si>
  <si>
    <t>University of Georgia Foundation</t>
  </si>
  <si>
    <t>University of Georgia Research Foundation, Incorporated</t>
  </si>
  <si>
    <t>University System of Georgia Foundation, Incorporated</t>
  </si>
  <si>
    <t>Entity</t>
  </si>
  <si>
    <t>Entity Code:</t>
  </si>
  <si>
    <t xml:space="preserve">Entity Name: </t>
  </si>
  <si>
    <t>Prepared By:</t>
  </si>
  <si>
    <t>Telephone #:</t>
  </si>
  <si>
    <t>(add lines as necessary)</t>
  </si>
  <si>
    <t>D.</t>
  </si>
  <si>
    <r>
      <t xml:space="preserve">Provide requested details on resources provided </t>
    </r>
    <r>
      <rPr>
        <b/>
        <u/>
        <sz val="11"/>
        <color indexed="8"/>
        <rFont val="Times New Roman"/>
        <family val="1"/>
      </rPr>
      <t>by</t>
    </r>
    <r>
      <rPr>
        <sz val="11"/>
        <color indexed="8"/>
        <rFont val="Times New Roman"/>
        <family val="1"/>
      </rPr>
      <t xml:space="preserve"> another State organization for the following:</t>
    </r>
  </si>
  <si>
    <r>
      <t xml:space="preserve">Provide requested details on resources provided </t>
    </r>
    <r>
      <rPr>
        <b/>
        <u/>
        <sz val="11"/>
        <color indexed="8"/>
        <rFont val="Times New Roman"/>
        <family val="1"/>
      </rPr>
      <t>to</t>
    </r>
    <r>
      <rPr>
        <sz val="11"/>
        <color indexed="8"/>
        <rFont val="Times New Roman"/>
        <family val="1"/>
      </rPr>
      <t xml:space="preserve"> another State organization for the following:</t>
    </r>
  </si>
  <si>
    <t>Department of Human Services</t>
  </si>
  <si>
    <t>Office of the Governor</t>
  </si>
  <si>
    <t>Georgia Technology Authority</t>
  </si>
  <si>
    <t>State Accounting Office</t>
  </si>
  <si>
    <t>a</t>
  </si>
  <si>
    <t>b</t>
  </si>
  <si>
    <t>c</t>
  </si>
  <si>
    <t>d</t>
  </si>
  <si>
    <t>Receivables / Due From Other Funds</t>
  </si>
  <si>
    <t>Copy resulting list onto "AR - Due From" tab.</t>
  </si>
  <si>
    <t>Payables / Due To Other Funds</t>
  </si>
  <si>
    <t>Copy resulting list onto "AP - Due To" tab</t>
  </si>
  <si>
    <t>Section A.</t>
  </si>
  <si>
    <t>Section B.</t>
  </si>
  <si>
    <t>Section C.</t>
  </si>
  <si>
    <t>Section D.</t>
  </si>
  <si>
    <t>(insert additional lines as necessary)</t>
  </si>
  <si>
    <t>Technical College System of Georgia</t>
  </si>
  <si>
    <t>Employees' Retirement System of Georgia</t>
  </si>
  <si>
    <t>Inter-organization transactions within and among the three GAAP fund categories (governmental, proprietary, and fiduciary) can be either interfund (between GAAP funds) or intrafund (within a GAAP fund). The difference between interfund and intrafund transactions is significant because interfund activity is reported in GAAP (fund) financial statements, while intrafund activity is not reported (transactions are eliminated).  GASB Codification sections 1800.102 - .107 describe the categories of interfund activity and the reporting requirements related to such activity and balances.  Please contact SAO with any questions regarding the fund in which various state organizations are reported in the CAFR.</t>
  </si>
  <si>
    <t>Description 1</t>
  </si>
  <si>
    <t>Description 2</t>
  </si>
  <si>
    <t>HFM Formula</t>
  </si>
  <si>
    <t>AMOUNT</t>
  </si>
  <si>
    <t>HFM Account</t>
  </si>
  <si>
    <t>Period</t>
  </si>
  <si>
    <t>Year</t>
  </si>
  <si>
    <t>Value</t>
  </si>
  <si>
    <t>ICP</t>
  </si>
  <si>
    <t>C1</t>
  </si>
  <si>
    <t>C2</t>
  </si>
  <si>
    <t>C3</t>
  </si>
  <si>
    <t>C4</t>
  </si>
  <si>
    <t>Scenario</t>
  </si>
  <si>
    <t>View</t>
  </si>
  <si>
    <t>Form Recd</t>
  </si>
  <si>
    <t>12</t>
  </si>
  <si>
    <t>&lt;entity currency&gt;</t>
  </si>
  <si>
    <t>[icp none]</t>
  </si>
  <si>
    <t>[none]</t>
  </si>
  <si>
    <t>Actual</t>
  </si>
  <si>
    <t>YTD</t>
  </si>
  <si>
    <t>Form is NA</t>
  </si>
  <si>
    <t>HFM Entity</t>
  </si>
  <si>
    <t>Inter Org Xfers</t>
  </si>
  <si>
    <t>Form_InterOrg</t>
  </si>
  <si>
    <t>NA_InterOrg</t>
  </si>
  <si>
    <t>BU</t>
  </si>
  <si>
    <t xml:space="preserve">DESC </t>
  </si>
  <si>
    <t>HFM Fund (C1)</t>
  </si>
  <si>
    <t>Department of Agriculture</t>
  </si>
  <si>
    <t>EW_ADJ</t>
  </si>
  <si>
    <t>40300(GF)</t>
  </si>
  <si>
    <t>Department of Administrative Services - General Fund</t>
  </si>
  <si>
    <t>40300(ISF)</t>
  </si>
  <si>
    <t>Department of Administrative Services - ISF</t>
  </si>
  <si>
    <t>Department of Audits and Accounts</t>
  </si>
  <si>
    <t>Department of Banking and Finance</t>
  </si>
  <si>
    <t>Department of Insurance</t>
  </si>
  <si>
    <t>Georgia State Financing and Investment Commission</t>
  </si>
  <si>
    <t>State Properties Commission</t>
  </si>
  <si>
    <t>Department of Defense</t>
  </si>
  <si>
    <t>Department of Education</t>
  </si>
  <si>
    <t>Prosecuting Attorneys - Judicial Branch</t>
  </si>
  <si>
    <t>Department of Community Health</t>
  </si>
  <si>
    <t>Georgia Forestry Commission</t>
  </si>
  <si>
    <t>Department of Economic Development</t>
  </si>
  <si>
    <t>Judicial Branch - Court of Appeals</t>
  </si>
  <si>
    <t>44000(GF)</t>
  </si>
  <si>
    <t>44000(ENT)</t>
  </si>
  <si>
    <t>Georgia Student Finance Commission</t>
  </si>
  <si>
    <t>State Soil and Water Conservation Commission</t>
  </si>
  <si>
    <t>Teachers' Retirement System of Georgia</t>
  </si>
  <si>
    <t>Georgia Aviation Hall of Fame</t>
  </si>
  <si>
    <t>Office of Treasury and Fiscal Services</t>
  </si>
  <si>
    <t>State Department of Veterans' Service</t>
  </si>
  <si>
    <t>Stone Mountain Memorial Association</t>
  </si>
  <si>
    <t>Georgia Higher Education Assistance</t>
  </si>
  <si>
    <t>Georgia Seed Development Commission</t>
  </si>
  <si>
    <t>Georgia Geo. L. Smith IIWorld Congress Center Authority</t>
  </si>
  <si>
    <t>Georgia Housing and Finance Authority</t>
  </si>
  <si>
    <t>Georgia Highway Authority</t>
  </si>
  <si>
    <t>Georgia Agricultural Exposition Authority</t>
  </si>
  <si>
    <t>92700(GF)</t>
  </si>
  <si>
    <t>State Road and Tollway Authority - General Fund</t>
  </si>
  <si>
    <t>92700(ENT)</t>
  </si>
  <si>
    <t>State Road and Tollway Authority - Enterprise Fund</t>
  </si>
  <si>
    <t>Georgia Environmental Facilities Authority</t>
  </si>
  <si>
    <t>Georgia Agrirama Development Authority</t>
  </si>
  <si>
    <t>Georgia Sports Hall of Fame Authority</t>
  </si>
  <si>
    <t>Superior Court Clerks Retirement Fund</t>
  </si>
  <si>
    <t>Firefighters' Pension Fund</t>
  </si>
  <si>
    <t>Georgia Superior Court Clerks Cooperative Authority</t>
  </si>
  <si>
    <t>Georgia Golf Hall of Fame Board</t>
  </si>
  <si>
    <t>Georgia Rail Passenger Authority</t>
  </si>
  <si>
    <t>Georgia Military College</t>
  </si>
  <si>
    <t>Georgia Higher Education Facilities Authority</t>
  </si>
  <si>
    <t>Georgia Lottery Corporation</t>
  </si>
  <si>
    <t>Georgia International and Maritime Trade Center Authority</t>
  </si>
  <si>
    <t>Georgia Golf Hall of Fame Authority</t>
  </si>
  <si>
    <t>Georgia Public Telecommunications Commission</t>
  </si>
  <si>
    <t>Georgia Medical Center Authority</t>
  </si>
  <si>
    <t>Georgia Economic Development Foundation, Inc.</t>
  </si>
  <si>
    <t>Georgia Tourism Foundation</t>
  </si>
  <si>
    <t>Georgia Aviation Authority</t>
  </si>
  <si>
    <t>GA Southern Univ. Housing Foundation</t>
  </si>
  <si>
    <t>Valdosta State University Auxiliary Services Real Estate Foundation, Inc.</t>
  </si>
  <si>
    <t>If this form is not applicable to your organization, please indicate by selecting 'Not Applicable' from the drop down box.</t>
  </si>
  <si>
    <t>John Sample</t>
  </si>
  <si>
    <t>555-555-5555</t>
  </si>
  <si>
    <t>Entity Name</t>
  </si>
  <si>
    <t>Pivot Table criteria: Customer (put in "Row Labels" of pivot table field list), Name (put in "Row Labels" of pivot table field list), Account (put in "Row Labels" of pivot table field list), Amount (put in "Values" of pivot table field list)</t>
  </si>
  <si>
    <t>Pivot Table criteria: Name(put in "Row Labels" of pivot table field list), Account (put in "Row Labels" of pivot table field list), Gross Amount (put in "Values" of pivot table field list)</t>
  </si>
  <si>
    <t>New Entity</t>
  </si>
  <si>
    <t>40200_EWAdj</t>
  </si>
  <si>
    <t>Yes</t>
  </si>
  <si>
    <t>40300_EWAdj</t>
  </si>
  <si>
    <t>No</t>
  </si>
  <si>
    <t>40300_40001</t>
  </si>
  <si>
    <t>40400_EWAdj</t>
  </si>
  <si>
    <t>40600_EWAdj</t>
  </si>
  <si>
    <t>40700_EWAdj</t>
  </si>
  <si>
    <t>40800_EWAdj</t>
  </si>
  <si>
    <t>40900_EWAdj</t>
  </si>
  <si>
    <t>41000_EWAdj</t>
  </si>
  <si>
    <t>41100_EWAdj</t>
  </si>
  <si>
    <t>41400_EWAdj</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</si>
  <si>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</si>
  <si>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</si>
  <si>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</si>
  <si>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</si>
  <si>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</si>
  <si>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</si>
  <si>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</si>
  <si>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</si>
  <si>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</si>
  <si>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</si>
  <si>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</si>
  <si>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</si>
  <si>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</si>
  <si>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</si>
  <si>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44000_EWAdj</t>
  </si>
  <si>
    <t>44000_30200</t>
  </si>
  <si>
    <t>44100_EWAdj</t>
  </si>
  <si>
    <t>44200_EWAdj</t>
  </si>
  <si>
    <t>44400_EWAdj</t>
  </si>
  <si>
    <t>46100_EWAdj</t>
  </si>
  <si>
    <t>46200_EWAdj</t>
  </si>
  <si>
    <t>46500_EWAdj</t>
  </si>
  <si>
    <t>46600_EWAdj</t>
  </si>
  <si>
    <t>46700_EWAdj</t>
  </si>
  <si>
    <t>46900_EWAdj</t>
  </si>
  <si>
    <t>47000_EWAdj</t>
  </si>
  <si>
    <t>47100_EWAdj</t>
  </si>
  <si>
    <t>47200_30400</t>
  </si>
  <si>
    <t>47400_EWAdj</t>
  </si>
  <si>
    <t>47500_EWAdj</t>
  </si>
  <si>
    <t>47600_EWAdj</t>
  </si>
  <si>
    <t>47800_EWAdj</t>
  </si>
  <si>
    <t>48000_EWAdj</t>
  </si>
  <si>
    <t>48200_80106</t>
  </si>
  <si>
    <t>48400_EWAdj</t>
  </si>
  <si>
    <t>48600_EWAdj</t>
  </si>
  <si>
    <t>48800_EWAdj</t>
  </si>
  <si>
    <t>48900_80301</t>
  </si>
  <si>
    <t>49000_EWAdj</t>
  </si>
  <si>
    <t>49200_EWAdj</t>
  </si>
  <si>
    <t>85040_90001</t>
  </si>
  <si>
    <t>85240_90001</t>
  </si>
  <si>
    <t>85440_90001</t>
  </si>
  <si>
    <t>85640_90001</t>
  </si>
  <si>
    <t>85840_90001</t>
  </si>
  <si>
    <t>86040_90001</t>
  </si>
  <si>
    <t>86240_90001</t>
  </si>
  <si>
    <t>86440_90001</t>
  </si>
  <si>
    <t>86640_90001</t>
  </si>
  <si>
    <t>86840_90001</t>
  </si>
  <si>
    <t>87240_90001</t>
  </si>
  <si>
    <t>87640_90001</t>
  </si>
  <si>
    <t>88040_90001</t>
  </si>
  <si>
    <t>88440_90001</t>
  </si>
  <si>
    <t>88640_90001</t>
  </si>
  <si>
    <t>88840_90001</t>
  </si>
  <si>
    <t>91100_90001</t>
  </si>
  <si>
    <t>46200_90231</t>
  </si>
  <si>
    <t>91300_90001</t>
  </si>
  <si>
    <t>91400_90001</t>
  </si>
  <si>
    <t>91600_90001</t>
  </si>
  <si>
    <t>91700_90001</t>
  </si>
  <si>
    <t>91800_90001</t>
  </si>
  <si>
    <t>91900_90001</t>
  </si>
  <si>
    <t>92100_40001</t>
  </si>
  <si>
    <t>92200_90001</t>
  </si>
  <si>
    <t>92300_90001</t>
  </si>
  <si>
    <t>92400_90001</t>
  </si>
  <si>
    <t>92600_90001</t>
  </si>
  <si>
    <t>92700_EWAdj</t>
  </si>
  <si>
    <t>92700_20000</t>
  </si>
  <si>
    <t>92800_90001</t>
  </si>
  <si>
    <t>46200_90311</t>
  </si>
  <si>
    <t>94700_80106</t>
  </si>
  <si>
    <t>94800_80106</t>
  </si>
  <si>
    <t>94900_80106</t>
  </si>
  <si>
    <t>95000_80106</t>
  </si>
  <si>
    <t>95100_80106</t>
  </si>
  <si>
    <t>95500_90001</t>
  </si>
  <si>
    <t>48400_90001</t>
  </si>
  <si>
    <t>97300_90001</t>
  </si>
  <si>
    <t>97400_90001</t>
  </si>
  <si>
    <t>97600_90001</t>
  </si>
  <si>
    <t>97700_90001</t>
  </si>
  <si>
    <t>98000_40001</t>
  </si>
  <si>
    <t>98100_90001</t>
  </si>
  <si>
    <t>98900_20000</t>
  </si>
  <si>
    <t>99000_20000</t>
  </si>
  <si>
    <t>99100_80106</t>
  </si>
  <si>
    <t>This form is designed to collect information on outstanding balances between organizations in the State reporting entity.  The outstanding balances will provide the information needed to prepare appropriate GAAP adjusting entries and accompanying disclosures.</t>
  </si>
  <si>
    <t>e</t>
  </si>
  <si>
    <t>Prepare a summary of outstanding payables at June 30 by vendor via a pivot table (note account exclusions listed above).</t>
  </si>
  <si>
    <t>90000_40001</t>
  </si>
  <si>
    <t>E-mail Address:</t>
  </si>
  <si>
    <t>jsample@sao.ga.gov</t>
  </si>
  <si>
    <t>40500_EWAdj</t>
  </si>
  <si>
    <t>Training</t>
  </si>
  <si>
    <r>
      <rPr>
        <b/>
        <sz val="12"/>
        <rFont val="Times New Roman"/>
        <family val="1"/>
      </rPr>
      <t>Any outstanding balances</t>
    </r>
    <r>
      <rPr>
        <sz val="12"/>
        <rFont val="Times New Roman"/>
        <family val="1"/>
      </rPr>
      <t xml:space="preserve"> for receivables (A/R / Due From) and payables (A/P / Due To) between business units </t>
    </r>
    <r>
      <rPr>
        <b/>
        <sz val="12"/>
        <rFont val="Times New Roman"/>
        <family val="1"/>
      </rPr>
      <t xml:space="preserve">must be reported </t>
    </r>
    <r>
      <rPr>
        <sz val="12"/>
        <rFont val="Times New Roman"/>
        <family val="1"/>
      </rPr>
      <t>for all agencies in the State reporting entity.</t>
    </r>
  </si>
  <si>
    <t>If this form is not applicable to your organization, please indicate by selecting 'Not Applicable' from the drop down box and/or by selecting the 'Not Applicable' selection from the drop down box on the 'Not Applicable' form. Either way of communication to let SAO know this form is Not Applicable to the organization is accepted.</t>
  </si>
  <si>
    <t xml:space="preserve">Select the entity code number from the drop-down menu (organization name should be automatically populated), enter preparer's name, telephone number, and email address in the fields provided.  </t>
  </si>
  <si>
    <t>Encumbrance</t>
  </si>
  <si>
    <t>Related</t>
  </si>
  <si>
    <t>Transactions</t>
  </si>
  <si>
    <t>Remove</t>
  </si>
  <si>
    <t>No encumbrance-related transactions should be included on this form and please remove the encumbrance related balance in column J.</t>
  </si>
  <si>
    <t xml:space="preserve">Including </t>
  </si>
  <si>
    <t>Net of</t>
  </si>
  <si>
    <t>Related Transactions</t>
  </si>
  <si>
    <t xml:space="preserve">Training related to this form is available online through the Carl Vinson Institute of Government which is located on the SAO website as:  </t>
  </si>
  <si>
    <r>
      <t xml:space="preserve">Prepare a detail of outstanding receivables at June 30 by customer via a pivot table (note account exclusions listed above). For additional pivot table training, please go to the following link: </t>
    </r>
    <r>
      <rPr>
        <b/>
        <sz val="11"/>
        <color indexed="12"/>
        <rFont val="Times New Roman"/>
        <family val="1"/>
      </rPr>
      <t>http://www.cviog.uga.edu/financial</t>
    </r>
    <r>
      <rPr>
        <sz val="11"/>
        <rFont val="Times New Roman"/>
        <family val="1"/>
      </rPr>
      <t xml:space="preserve"> and click on the link: </t>
    </r>
    <r>
      <rPr>
        <b/>
        <sz val="11"/>
        <rFont val="Times New Roman"/>
        <family val="1"/>
      </rPr>
      <t>State Excel Pivot Table Tutorial</t>
    </r>
    <r>
      <rPr>
        <sz val="11"/>
        <rFont val="Times New Roman"/>
        <family val="1"/>
      </rPr>
      <t>.</t>
    </r>
  </si>
  <si>
    <t>No encumbrance-related transactions should be included on this form and should be deducted in the column shown in the form.  For organizations not utilizing encumbrance accounting, the balance of due to/from amounts can be entered into column J.</t>
  </si>
  <si>
    <t>Georgia Foundation for Public Education</t>
  </si>
  <si>
    <t>99400_90001</t>
  </si>
  <si>
    <t>910Au</t>
  </si>
  <si>
    <t>910Au_90001</t>
  </si>
  <si>
    <t>910Fd</t>
  </si>
  <si>
    <t>Jekyll Island Foundation</t>
  </si>
  <si>
    <t>910Fd_90001</t>
  </si>
  <si>
    <t>96900_30001</t>
  </si>
  <si>
    <t>93000_60170</t>
  </si>
  <si>
    <t>930X_60170</t>
  </si>
  <si>
    <t>http://sao.georgia.gov/year-end-training-videos</t>
  </si>
  <si>
    <t>Natural Resources Foundation</t>
  </si>
  <si>
    <t>46200_20000</t>
  </si>
  <si>
    <t>Governor's Defense Initiative, Inc.</t>
  </si>
  <si>
    <t>98700_20000</t>
  </si>
  <si>
    <r>
      <t xml:space="preserve">State Appropriations  receivable </t>
    </r>
    <r>
      <rPr>
        <b/>
        <sz val="12"/>
        <rFont val="Times New Roman"/>
        <family val="1"/>
      </rPr>
      <t>(SCOA 121xxx)</t>
    </r>
  </si>
  <si>
    <t xml:space="preserve"> </t>
  </si>
  <si>
    <t>Select Agency Number</t>
  </si>
  <si>
    <t>from Drop Down Box</t>
  </si>
  <si>
    <t>92800-1</t>
  </si>
  <si>
    <t>Ga Environmental Loan Acquisition Corp (CU of GEFA)</t>
  </si>
  <si>
    <t>All organizations included in the State reporting entity.  Because such information will not be reported in sufficient detail in separately issued independent audit reports, this form must be submitted by all organizations in the State reporting entity to SAO, as supplementary information.</t>
  </si>
  <si>
    <t>Amount per</t>
  </si>
  <si>
    <t>corresponding</t>
  </si>
  <si>
    <t>Entity (for any</t>
  </si>
  <si>
    <t>amount over</t>
  </si>
  <si>
    <t>$250k</t>
  </si>
  <si>
    <t>Difference</t>
  </si>
  <si>
    <t>Notes (reason for difference)</t>
  </si>
  <si>
    <t xml:space="preserve">f </t>
  </si>
  <si>
    <t>$250k)</t>
  </si>
  <si>
    <t>No encumbrance-related transactions should be included on this form and please remove the encumbrance related balance in column I.</t>
  </si>
  <si>
    <t>Refer to the "Interorganization List" for entity numbers. (Insert additional lines as necessary)</t>
  </si>
  <si>
    <t>44600_EWAdj</t>
  </si>
  <si>
    <t>43000_EWAdj</t>
  </si>
  <si>
    <t>50350_90001</t>
  </si>
  <si>
    <t>Georgia State University Research Foundation, Inc.</t>
  </si>
  <si>
    <t>West GA Technical College</t>
  </si>
  <si>
    <t>Albany Technical College</t>
  </si>
  <si>
    <t>Altamaha Tech College</t>
  </si>
  <si>
    <t>Atlanta Technical College</t>
  </si>
  <si>
    <t>Augusta Technical College</t>
  </si>
  <si>
    <t>East Central Technical College</t>
  </si>
  <si>
    <t>Columbus Technical College</t>
  </si>
  <si>
    <t>Gwinnett Technical College</t>
  </si>
  <si>
    <t>Oconee Fall Line Technical College (formerly Heart of Georgia Technical College)</t>
  </si>
  <si>
    <t>Lanier Technical College</t>
  </si>
  <si>
    <t>North Metro Tech. College</t>
  </si>
  <si>
    <t>University of Georgia Southern University Housing Foundation, Incorporated</t>
  </si>
  <si>
    <t>48400(TIA)</t>
  </si>
  <si>
    <t>48400_20200</t>
  </si>
  <si>
    <t>81800_30400</t>
  </si>
  <si>
    <t>81900_30400</t>
  </si>
  <si>
    <t>82000_30400</t>
  </si>
  <si>
    <t>82100_30400</t>
  </si>
  <si>
    <t>82200_30400</t>
  </si>
  <si>
    <t>82300_30400</t>
  </si>
  <si>
    <t>82400_30400</t>
  </si>
  <si>
    <t>82500_30400</t>
  </si>
  <si>
    <t>82700_30400</t>
  </si>
  <si>
    <t>82800_30400</t>
  </si>
  <si>
    <t>83000_30400</t>
  </si>
  <si>
    <t>83100_30400</t>
  </si>
  <si>
    <t>83200_30400</t>
  </si>
  <si>
    <t>83300_30400</t>
  </si>
  <si>
    <t>83400_30400</t>
  </si>
  <si>
    <t>83500_30400</t>
  </si>
  <si>
    <t>83700_30400</t>
  </si>
  <si>
    <t>83900_30400</t>
  </si>
  <si>
    <t>84100_30400</t>
  </si>
  <si>
    <t>84200_30400</t>
  </si>
  <si>
    <t>84300_30400</t>
  </si>
  <si>
    <t>84400_30400</t>
  </si>
  <si>
    <t>84600_30400</t>
  </si>
  <si>
    <t>84800_30400</t>
  </si>
  <si>
    <t>55430_30100</t>
  </si>
  <si>
    <t>58410_30100</t>
  </si>
  <si>
    <t>55120_30100</t>
  </si>
  <si>
    <t>54520_30100</t>
  </si>
  <si>
    <t>53920_30100</t>
  </si>
  <si>
    <t>52410_30100</t>
  </si>
  <si>
    <t>50920_30100</t>
  </si>
  <si>
    <t>50910_30100</t>
  </si>
  <si>
    <t>50340_30100</t>
  </si>
  <si>
    <t>47210_30100</t>
  </si>
  <si>
    <t>University System of Georgia Foundation</t>
  </si>
  <si>
    <t>50360_90001</t>
  </si>
  <si>
    <t>51270_80106</t>
  </si>
  <si>
    <t>40300(GAA)</t>
  </si>
  <si>
    <t>40300_20000</t>
  </si>
  <si>
    <t>47700_EWAdj</t>
  </si>
  <si>
    <t>REPAID WITHIN 1 YEAR</t>
  </si>
  <si>
    <t>g</t>
  </si>
  <si>
    <r>
      <t>Complete "O/S Balance Including Encumbrance Related transactions (Due From)" column "</t>
    </r>
    <r>
      <rPr>
        <b/>
        <sz val="11"/>
        <rFont val="Times New Roman"/>
        <family val="1"/>
      </rPr>
      <t>H</t>
    </r>
    <r>
      <rPr>
        <sz val="11"/>
        <rFont val="Times New Roman"/>
        <family val="1"/>
      </rPr>
      <t xml:space="preserve">" of form by selecting the customer from the drop-down box and using the results from item </t>
    </r>
    <r>
      <rPr>
        <b/>
        <sz val="11"/>
        <rFont val="Times New Roman"/>
        <family val="1"/>
      </rPr>
      <t>c</t>
    </r>
    <r>
      <rPr>
        <sz val="11"/>
        <rFont val="Times New Roman"/>
        <family val="1"/>
      </rPr>
      <t>.</t>
    </r>
  </si>
  <si>
    <r>
      <t>Complete "Remove Encumbrance Related Transactions" column "</t>
    </r>
    <r>
      <rPr>
        <b/>
        <sz val="11"/>
        <rFont val="Times New Roman"/>
        <family val="1"/>
      </rPr>
      <t>I</t>
    </r>
    <r>
      <rPr>
        <sz val="11"/>
        <rFont val="Times New Roman"/>
        <family val="1"/>
      </rPr>
      <t>" of the form by removing any receivables recorded based on encumbrances (refer to Revenues Based on Encumbrances form to identify fund sources/accounts affected).</t>
    </r>
  </si>
  <si>
    <r>
      <t>Complete "O/S Balance Including Encumbrance Related transactions (Due To)" column "</t>
    </r>
    <r>
      <rPr>
        <b/>
        <sz val="11"/>
        <rFont val="Times New Roman"/>
        <family val="1"/>
      </rPr>
      <t>H</t>
    </r>
    <r>
      <rPr>
        <sz val="11"/>
        <rFont val="Times New Roman"/>
        <family val="1"/>
      </rPr>
      <t xml:space="preserve">" of form by selecting the customer from the drop-down box and using the results from item </t>
    </r>
    <r>
      <rPr>
        <b/>
        <sz val="11"/>
        <rFont val="Times New Roman"/>
        <family val="1"/>
      </rPr>
      <t>c</t>
    </r>
    <r>
      <rPr>
        <sz val="11"/>
        <rFont val="Times New Roman"/>
        <family val="1"/>
      </rPr>
      <t>.</t>
    </r>
  </si>
  <si>
    <r>
      <t>Complete "Remove Encumbrance Related Transactions" column "</t>
    </r>
    <r>
      <rPr>
        <b/>
        <sz val="11"/>
        <rFont val="Times New Roman"/>
        <family val="1"/>
      </rPr>
      <t>I</t>
    </r>
    <r>
      <rPr>
        <sz val="11"/>
        <rFont val="Times New Roman"/>
        <family val="1"/>
      </rPr>
      <t>" of the form by removing any payables recorded based on encumbrances.</t>
    </r>
  </si>
  <si>
    <t>Identify if balance is expected to be</t>
  </si>
  <si>
    <t>or</t>
  </si>
  <si>
    <t>NOT REPAID WITHIN 1 YEAR</t>
  </si>
  <si>
    <t>Repaid WITHIN 1 YEAR</t>
  </si>
  <si>
    <r>
      <t xml:space="preserve">Choose from drop down box if balance is expected to be repaid within one year or </t>
    </r>
    <r>
      <rPr>
        <b/>
        <sz val="11"/>
        <rFont val="Times New Roman"/>
        <family val="1"/>
      </rPr>
      <t>NOT</t>
    </r>
    <r>
      <rPr>
        <sz val="11"/>
        <rFont val="Times New Roman"/>
        <family val="1"/>
      </rPr>
      <t xml:space="preserve"> repaid within one year in column "</t>
    </r>
    <r>
      <rPr>
        <b/>
        <sz val="11"/>
        <rFont val="Times New Roman"/>
        <family val="1"/>
      </rPr>
      <t>K</t>
    </r>
    <r>
      <rPr>
        <sz val="11"/>
        <rFont val="Times New Roman"/>
        <family val="1"/>
      </rPr>
      <t>".</t>
    </r>
  </si>
  <si>
    <r>
      <t xml:space="preserve">Receivable amounts in excess of $250,000 outstanding (highlighted in </t>
    </r>
    <r>
      <rPr>
        <b/>
        <sz val="11"/>
        <color indexed="10"/>
        <rFont val="Times New Roman"/>
        <family val="1"/>
      </rPr>
      <t>red</t>
    </r>
    <r>
      <rPr>
        <sz val="11"/>
        <rFont val="Times New Roman"/>
        <family val="1"/>
      </rPr>
      <t>) must be reconciled with the corresponding entity.  Enter corresponding entity amount in column "</t>
    </r>
    <r>
      <rPr>
        <b/>
        <sz val="11"/>
        <rFont val="Times New Roman"/>
        <family val="1"/>
      </rPr>
      <t>L</t>
    </r>
    <r>
      <rPr>
        <sz val="11"/>
        <rFont val="Times New Roman"/>
        <family val="1"/>
      </rPr>
      <t>". If the corresponding entity is not showing a matching payable amount, a reason must be provided in column "</t>
    </r>
    <r>
      <rPr>
        <b/>
        <sz val="11"/>
        <rFont val="Times New Roman"/>
        <family val="1"/>
      </rPr>
      <t>N</t>
    </r>
    <r>
      <rPr>
        <sz val="11"/>
        <rFont val="Times New Roman"/>
        <family val="1"/>
      </rPr>
      <t>".  An A/P contact list will be provided with the Year end Forms memo.</t>
    </r>
  </si>
  <si>
    <r>
      <t xml:space="preserve">Payable amounts in excess of $250,000 outstanding (highlighted in </t>
    </r>
    <r>
      <rPr>
        <b/>
        <sz val="11"/>
        <color indexed="10"/>
        <rFont val="Times New Roman"/>
        <family val="1"/>
      </rPr>
      <t>red</t>
    </r>
    <r>
      <rPr>
        <sz val="11"/>
        <rFont val="Times New Roman"/>
        <family val="1"/>
      </rPr>
      <t>) must be reconciled with the corresponding entity.  Enter corresponding entity amount in column "</t>
    </r>
    <r>
      <rPr>
        <b/>
        <sz val="11"/>
        <rFont val="Times New Roman"/>
        <family val="1"/>
      </rPr>
      <t>L</t>
    </r>
    <r>
      <rPr>
        <sz val="11"/>
        <rFont val="Times New Roman"/>
        <family val="1"/>
      </rPr>
      <t>". If the corresponding entity is not showing a matching receivable amount, a reason must be provided in Column "</t>
    </r>
    <r>
      <rPr>
        <b/>
        <sz val="11"/>
        <rFont val="Times New Roman"/>
        <family val="1"/>
      </rPr>
      <t>N</t>
    </r>
    <r>
      <rPr>
        <sz val="11"/>
        <rFont val="Times New Roman"/>
        <family val="1"/>
      </rPr>
      <t>".  An A/R contact list will be provided with the Year end Forms memo.</t>
    </r>
  </si>
  <si>
    <t>82900_30400</t>
  </si>
  <si>
    <t>83800_30400</t>
  </si>
  <si>
    <t>Judicial Branch</t>
  </si>
  <si>
    <t>General Assembly Joint Offices</t>
  </si>
  <si>
    <t>44500_EWAdj</t>
  </si>
  <si>
    <t>Georgia House of Representatives</t>
  </si>
  <si>
    <t>45200_EWAdj</t>
  </si>
  <si>
    <t>GRU Early Retirement Pension Plan</t>
  </si>
  <si>
    <t>Georgia Aviation Tech College</t>
  </si>
  <si>
    <t>81600_30400</t>
  </si>
  <si>
    <t>81700_30400</t>
  </si>
  <si>
    <t>82600_30400</t>
  </si>
  <si>
    <t>Appalachian Tech College</t>
  </si>
  <si>
    <t>84000_30400</t>
  </si>
  <si>
    <t>Swainsboro Tech College</t>
  </si>
  <si>
    <t>84500_30400</t>
  </si>
  <si>
    <t>Flint River Tech College</t>
  </si>
  <si>
    <t>84700_30400</t>
  </si>
  <si>
    <t>Northwestern Tech College</t>
  </si>
  <si>
    <t>84900_30400</t>
  </si>
  <si>
    <t>REACH Georgia Foundation</t>
  </si>
  <si>
    <t>Chelsea Bennett</t>
  </si>
  <si>
    <t>Chelsea.bennett@sao.ga.gov</t>
  </si>
  <si>
    <t>404-463-1079</t>
  </si>
  <si>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A PAPER COPY.  Please make sure file is named as follows - </t>
    </r>
    <r>
      <rPr>
        <b/>
        <sz val="12"/>
        <color indexed="16"/>
        <rFont val="Times New Roman"/>
        <family val="1"/>
      </rPr>
      <t>XXX_Form18_Inter-Organization Transactions.xls</t>
    </r>
    <r>
      <rPr>
        <sz val="12"/>
        <rFont val="Times New Roman"/>
        <family val="1"/>
      </rPr>
      <t xml:space="preserve"> (where XXX is the reporting organization's entity code number).</t>
    </r>
  </si>
  <si>
    <r>
      <t xml:space="preserve">Run query: </t>
    </r>
    <r>
      <rPr>
        <b/>
        <sz val="11"/>
        <rFont val="Times New Roman"/>
        <family val="1"/>
      </rPr>
      <t>CAFR_ARXXX0410</t>
    </r>
    <r>
      <rPr>
        <sz val="11"/>
        <rFont val="Times New Roman"/>
        <family val="1"/>
      </rPr>
      <t xml:space="preserve"> for prompted criteria: </t>
    </r>
    <r>
      <rPr>
        <b/>
        <sz val="11"/>
        <rFont val="Times New Roman"/>
        <family val="1"/>
      </rPr>
      <t>(As of Accounting Date - 06/30/2018)</t>
    </r>
  </si>
  <si>
    <r>
      <t xml:space="preserve">Note: Consider the impact of manual JVs affecting outstanding accounts receivable/payable balances between STATE organizations.  Use PeopleSoft query: 0GL076G_4092X_TBL_EXTRACT - GG Report Query Source Prompt to assist with determining whether or not to include manual JVs affecting accounts receivable/payable balances. Query criteria -  </t>
    </r>
    <r>
      <rPr>
        <b/>
        <sz val="12"/>
        <rFont val="Times New Roman"/>
        <family val="1"/>
      </rPr>
      <t xml:space="preserve">Account Range: </t>
    </r>
    <r>
      <rPr>
        <b/>
        <sz val="12"/>
        <color indexed="16"/>
        <rFont val="Times New Roman"/>
        <family val="1"/>
      </rPr>
      <t xml:space="preserve">101001-873012 </t>
    </r>
    <r>
      <rPr>
        <b/>
        <sz val="12"/>
        <rFont val="Times New Roman"/>
        <family val="1"/>
      </rPr>
      <t>Fiscal Year:</t>
    </r>
    <r>
      <rPr>
        <b/>
        <sz val="12"/>
        <color indexed="16"/>
        <rFont val="Times New Roman"/>
        <family val="1"/>
      </rPr>
      <t xml:space="preserve"> 2018 </t>
    </r>
    <r>
      <rPr>
        <b/>
        <sz val="12"/>
        <rFont val="Times New Roman"/>
        <family val="1"/>
      </rPr>
      <t>Period:</t>
    </r>
    <r>
      <rPr>
        <b/>
        <sz val="12"/>
        <color indexed="16"/>
        <rFont val="Times New Roman"/>
        <family val="1"/>
      </rPr>
      <t xml:space="preserve"> 0-998 </t>
    </r>
    <r>
      <rPr>
        <b/>
        <sz val="12"/>
        <rFont val="Times New Roman"/>
        <family val="1"/>
      </rPr>
      <t>Budget Year:</t>
    </r>
    <r>
      <rPr>
        <b/>
        <sz val="12"/>
        <color indexed="16"/>
        <rFont val="Times New Roman"/>
        <family val="1"/>
      </rPr>
      <t xml:space="preserve"> ALL </t>
    </r>
    <r>
      <rPr>
        <b/>
        <sz val="12"/>
        <rFont val="Times New Roman"/>
        <family val="1"/>
      </rPr>
      <t>Source:</t>
    </r>
    <r>
      <rPr>
        <b/>
        <sz val="12"/>
        <color indexed="16"/>
        <rFont val="Times New Roman"/>
        <family val="1"/>
      </rPr>
      <t xml:space="preserve"> MAN. If there are any manual JVs, incorporate them into the query results so the adjustment(s) are included on the form. </t>
    </r>
  </si>
  <si>
    <t>DUE TO/PAYABLE</t>
  </si>
  <si>
    <t>DUE FROM/RECEIVABLE</t>
  </si>
  <si>
    <r>
      <t xml:space="preserve">Run query: </t>
    </r>
    <r>
      <rPr>
        <b/>
        <sz val="11"/>
        <rFont val="Times New Roman"/>
        <family val="1"/>
      </rPr>
      <t>CAFR_0AP029E_INTERUNIT_OUTSTND</t>
    </r>
    <r>
      <rPr>
        <sz val="11"/>
        <rFont val="Times New Roman"/>
        <family val="1"/>
      </rPr>
      <t xml:space="preserve"> for prompted criteria: </t>
    </r>
    <r>
      <rPr>
        <b/>
        <sz val="11"/>
        <rFont val="Times New Roman"/>
        <family val="1"/>
      </rPr>
      <t>(Fiscal Year - 2018)</t>
    </r>
    <r>
      <rPr>
        <sz val="11"/>
        <rFont val="Times New Roman"/>
        <family val="1"/>
      </rPr>
      <t xml:space="preserve"> </t>
    </r>
    <r>
      <rPr>
        <b/>
        <sz val="11"/>
        <rFont val="Times New Roman"/>
        <family val="1"/>
      </rPr>
      <t>(Less Than Fiscal Period - 13)  (Account From - 200001)( Account To - 296010)</t>
    </r>
  </si>
  <si>
    <t>Agriculture, Department of</t>
  </si>
  <si>
    <t>Administrative Services, Department of - GAA</t>
  </si>
  <si>
    <t>Administrative Services, Department of - General Fund</t>
  </si>
  <si>
    <t>Administrative Services, Department of - ISF</t>
  </si>
  <si>
    <t>Audits and Accounts, Department of</t>
  </si>
  <si>
    <t>Public Health, Department of</t>
  </si>
  <si>
    <t>Banking and Finance, Department of</t>
  </si>
  <si>
    <t>Accounting Office, State</t>
  </si>
  <si>
    <t>Insurance, Department of</t>
  </si>
  <si>
    <t>Financing and Investment Commission, Georgia State</t>
  </si>
  <si>
    <t>Defense, Department of</t>
  </si>
  <si>
    <t>Education, Department of</t>
  </si>
  <si>
    <t>Employees' Retirement System</t>
  </si>
  <si>
    <t>Prosecuting Attorneys' Council</t>
  </si>
  <si>
    <t>Community Health, Department of</t>
  </si>
  <si>
    <t>Forestry Commission, State</t>
  </si>
  <si>
    <t>Governor, Office of the</t>
  </si>
  <si>
    <t>Human Services, Department of</t>
  </si>
  <si>
    <t>Community Affairs, Department of</t>
  </si>
  <si>
    <t>Economic Development, Department of</t>
  </si>
  <si>
    <t>Juvenile Court Judges, Council of</t>
  </si>
  <si>
    <t>Court of Appeals, Judicial Branch</t>
  </si>
  <si>
    <t>Judicial Council, Judicial Branch</t>
  </si>
  <si>
    <t>Superior Courts, Judicial Branch</t>
  </si>
  <si>
    <t>Supreme Court, Judicial Branch</t>
  </si>
  <si>
    <t>Labor, Department of  - Enterprise Fund</t>
  </si>
  <si>
    <t>Labor, Department of - General Fund</t>
  </si>
  <si>
    <t>Behavioral Health and Developmental Disabilities, Department of</t>
  </si>
  <si>
    <t>Law, Department of</t>
  </si>
  <si>
    <t>Legislative Branch , General Assembly (Unspecified)</t>
  </si>
  <si>
    <t>Georgia Assembly Senate</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</si>
  <si>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</si>
  <si>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</si>
  <si>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</si>
  <si>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</si>
  <si>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</si>
  <si>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</si>
  <si>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</si>
  <si>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</si>
  <si>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</si>
  <si>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</si>
  <si>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</si>
  <si>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</si>
  <si>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</si>
  <si>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Soil and Water Conservation Commission, State</t>
  </si>
  <si>
    <t>Teachers Retirement System of Georgia</t>
  </si>
  <si>
    <t>Transportation, Department of</t>
  </si>
  <si>
    <t>Transportation, Department of - TIA</t>
  </si>
  <si>
    <t>State Treasurer, Office of the</t>
  </si>
  <si>
    <t>Veterans Service, Department of</t>
  </si>
  <si>
    <t>Workers' Compensation, State Board of</t>
  </si>
  <si>
    <t>Public Defender Standards Council, Georgia</t>
  </si>
  <si>
    <t>50320_30100</t>
  </si>
  <si>
    <t>Georgia Tech Applied Research Corporation</t>
  </si>
  <si>
    <t>50370_90001</t>
  </si>
  <si>
    <t>Georgia Advanced Technology Ventures, Inc.</t>
  </si>
  <si>
    <t>Armstrong Atlantic State University Educational Properties Foundation, Inc.</t>
  </si>
  <si>
    <t>Georgia Southern University Housing Foundation, Inc.</t>
  </si>
  <si>
    <t>University of North Georgia Real Estate Foundation, Inc.</t>
  </si>
  <si>
    <t>VSU Auxiliary Services Real Estate Foundation, Inc.</t>
  </si>
  <si>
    <t>University of West Georgia Real Estate Foundation, Inc.</t>
  </si>
  <si>
    <t>Middle Georgia State University Real Estate Foundation, Inc.</t>
  </si>
  <si>
    <t>Oconee Fall Line Technical College  ( formerly Sandersville &amp; Heart of GA)</t>
  </si>
  <si>
    <t>Coastal Pines Technical College ( formerly Okenfenokee Technical College)</t>
  </si>
  <si>
    <t>Athens Technical College</t>
  </si>
  <si>
    <t>West Georgia Technical College</t>
  </si>
  <si>
    <t>Chattahoochee Technical College</t>
  </si>
  <si>
    <t>Georgia Northwestern Technical College ( formerly Coosa Valley Technical College)</t>
  </si>
  <si>
    <t>Georgia Piedmont Technical College</t>
  </si>
  <si>
    <t>Southern Crescent Technical College</t>
  </si>
  <si>
    <t>Central Georgia Technical College</t>
  </si>
  <si>
    <t>Southern Regional Technical College</t>
  </si>
  <si>
    <t xml:space="preserve">North Georgia Technical College </t>
  </si>
  <si>
    <t>Savannah Technical College</t>
  </si>
  <si>
    <t xml:space="preserve">South Georgia Technical College </t>
  </si>
  <si>
    <t>Southeastern Technical College</t>
  </si>
  <si>
    <t>Ogeechee Technical College</t>
  </si>
  <si>
    <t>Southwest Georgia Technical College</t>
  </si>
  <si>
    <t>Wiregrass Georgia Technical College</t>
  </si>
  <si>
    <t xml:space="preserve">Building Authority, Georgia </t>
  </si>
  <si>
    <t>Development Authority, Georgia</t>
  </si>
  <si>
    <t>Ports Authority, Georgia</t>
  </si>
  <si>
    <t>Student Finance Authority, Georgia</t>
  </si>
  <si>
    <t>Higher Education Assistance Corporation, Georgia</t>
  </si>
  <si>
    <t>Seed Development Commission, Georgia</t>
  </si>
  <si>
    <t>Correctional Industries Administration, Georgia</t>
  </si>
  <si>
    <t>World Congress Center Authority, Geo L. Smith II, Georgia</t>
  </si>
  <si>
    <t>Housing and Finance Authortiy, Georgia</t>
  </si>
  <si>
    <t>Highway Authority, Georgia</t>
  </si>
  <si>
    <t>Agricultural Exposition Authority, Georgia</t>
  </si>
  <si>
    <t>Road and Tollway Authority, State - Enterprise Fund</t>
  </si>
  <si>
    <t>Road and Tollway Authority, State - General Fund</t>
  </si>
  <si>
    <t>Environmental Finance Authority, Georgia</t>
  </si>
  <si>
    <t>Superior Court Clerks' Retirement Fund of Georgia</t>
  </si>
  <si>
    <t>Judges of The Probate Courts Retirement Fund of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</si>
  <si>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</si>
  <si>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</si>
  <si>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</si>
  <si>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</si>
  <si>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</si>
  <si>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</si>
  <si>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</si>
  <si>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International &amp; Maritime Trade Center Authority</t>
  </si>
  <si>
    <t>Public Telecommunications Commission, Georgia</t>
  </si>
  <si>
    <t>Technology Authority, Georgia</t>
  </si>
  <si>
    <t>Magistrates Retirement Fund of Georgia</t>
  </si>
  <si>
    <t>Please refer to SAO's website for an updated list of organizations which are included in the State Reporting Entity. Refer to State Reporting Entity and GAAP Funds link below.</t>
  </si>
  <si>
    <t xml:space="preserve">  (SCOA 200012, 215xxx, and 262xxx) </t>
  </si>
  <si>
    <t>State Reporting Entity and GAAP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</si>
</sst>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mmmm\ d\,\ yyyy;@"/>
    <numFmt numFmtId="165" formatCode="."/>
    <numFmt numFmtId="166" formatCode="000\-000\-0000"/>
  </numFmts>
  <fonts count="74" x14ac:knownFonts="1">
    <font>
      <sz val="11"/>
      <color theme="1"/>
      <name val="Calibri"/>
      <family val="2"/>
      <scheme val="minor"/>
    </font>
    <font>
      <sz val="10"/>
      <name val="Arial"/>
      <family val="2"/>
    </font>
    <font>
      <b/>
      <sz val="12"/>
      <name val="Times New Roman"/>
      <family val="1"/>
    </font>
    <font>
      <sz val="12"/>
      <name val="Times New Roman"/>
      <family val="1"/>
    </font>
    <font>
      <sz val="12"/>
      <color indexed="62"/>
      <name val="Times New Roman"/>
      <family val="1"/>
    </font>
    <font>
      <sz val="12"/>
      <color indexed="10"/>
      <name val="Times New Roman"/>
      <family val="1"/>
    </font>
    <font>
      <b/>
      <sz val="12"/>
      <color indexed="16"/>
      <name val="Times New Roman"/>
      <family val="1"/>
    </font>
    <font>
      <sz val="10"/>
      <name val="Arial"/>
      <family val="2"/>
    </font>
    <font>
      <u/>
      <sz val="10"/>
      <color indexed="12"/>
      <name val="Arial"/>
      <family val="2"/>
    </font>
    <font>
      <sz val="10"/>
      <name val="Times New Roman"/>
      <family val="1"/>
    </font>
    <font>
      <sz val="10"/>
      <name val="MS Sans Serif"/>
      <family val="2"/>
    </font>
    <font>
      <sz val="11"/>
      <color indexed="8"/>
      <name val="Times New Roman"/>
      <family val="1"/>
    </font>
    <font>
      <b/>
      <sz val="10"/>
      <name val="Arial"/>
      <family val="2"/>
    </font>
    <font>
      <b/>
      <u/>
      <sz val="11"/>
      <color indexed="8"/>
      <name val="Times New Roman"/>
      <family val="1"/>
    </font>
    <font>
      <sz val="11"/>
      <name val="Times New Roman"/>
      <family val="1"/>
    </font>
    <font>
      <b/>
      <sz val="11"/>
      <name val="Times New Roman"/>
      <family val="1"/>
    </font>
    <font>
      <sz val="10"/>
      <name val="Arial"/>
      <family val="2"/>
    </font>
    <font>
      <b/>
      <sz val="11"/>
      <color indexed="12"/>
      <name val="Times New Roman"/>
      <family val="1"/>
    </font>
    <font>
      <sz val="10"/>
      <name val="Times New Roman"/>
      <family val="1"/>
    </font>
    <font>
      <u/>
      <sz val="10"/>
      <color indexed="12"/>
      <name val="Times New Roman"/>
      <family val="1"/>
    </font>
    <font>
      <b/>
      <sz val="10"/>
      <name val="Times New Roman"/>
      <family val="1"/>
    </font>
    <font>
      <u/>
      <sz val="11"/>
      <color indexed="12"/>
      <name val="Times New Roman"/>
      <family val="1"/>
    </font>
    <font>
      <b/>
      <sz val="11"/>
      <color indexed="10"/>
      <name val="Times New Roman"/>
      <family val="1"/>
    </font>
    <font>
      <b/>
      <sz val="8"/>
      <color indexed="8"/>
      <name val="Arial"/>
      <family val="2"/>
    </font>
    <font>
      <sz val="10"/>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Times New Roman"/>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1"/>
    </font>
    <font>
      <sz val="12"/>
      <color rgb="FF000000"/>
      <name val="Times New Roman"/>
      <family val="1"/>
    </font>
    <font>
      <sz val="14"/>
      <color rgb="FF870E00"/>
      <name val="Times New Roman"/>
      <family val="1"/>
    </font>
    <font>
      <b/>
      <sz val="12"/>
      <color theme="1"/>
      <name val="Times New Roman"/>
      <family val="1"/>
    </font>
    <font>
      <sz val="11"/>
      <color theme="1"/>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1"/>
      <color rgb="FFFF0000"/>
      <name val="Times New Roman"/>
      <family val="1"/>
    </font>
    <font>
      <b/>
      <sz val="11"/>
      <color theme="9" tint="-0.249977111117893"/>
      <name val="Times New Roman"/>
      <family val="1"/>
    </font>
    <font>
      <b/>
      <sz val="11"/>
      <color theme="1"/>
      <name val="Times New Roman"/>
      <family val="1"/>
    </font>
    <font>
      <b/>
      <u/>
      <sz val="11"/>
      <color theme="1"/>
      <name val="Times New Roman"/>
      <family val="1"/>
    </font>
    <font>
      <sz val="8"/>
      <color rgb="FF870E00"/>
      <name val="Times New Roman"/>
      <family val="1"/>
    </font>
    <font>
      <sz val="14"/>
      <color rgb="FF0033CC"/>
      <name val="Times New Roman"/>
      <family val="1"/>
    </font>
    <font>
      <sz val="11"/>
      <color rgb="FF0033CC"/>
      <name val="Times New Roman"/>
      <family val="1"/>
    </font>
    <font>
      <b/>
      <sz val="11"/>
      <color rgb="FF0033CC"/>
      <name val="Times New Roman"/>
      <family val="1"/>
    </font>
    <font>
      <b/>
      <sz val="14"/>
      <color rgb="FF002060"/>
      <name val="Times New Roman"/>
      <family val="1"/>
    </font>
    <font>
      <sz val="10"/>
      <color rgb="FFFF0000"/>
      <name val="Arial"/>
      <family val="2"/>
    </font>
    <font>
      <sz val="8"/>
      <color theme="1"/>
      <name val="Times New Roman"/>
      <family val="1"/>
    </font>
    <font>
      <sz val="12"/>
      <color rgb="FF1F497D"/>
      <name val="Times New Roman"/>
      <family val="1"/>
    </font>
    <font>
      <sz val="10"/>
      <color rgb="FFFF0000"/>
      <name val="Times New Roman"/>
      <family val="1"/>
    </font>
    <font>
      <b/>
      <sz val="9"/>
      <color theme="1"/>
      <name val="Times New Roman"/>
      <family val="1"/>
    </font>
    <font>
      <b/>
      <sz val="12"/>
      <color rgb="FF870E00"/>
      <name val="Times New Roman"/>
      <family val="1"/>
    </font>
    <font>
      <sz val="8"/>
      <name val="Arial"/>
      <family val="2"/>
    </font>
    <font>
      <b/>
      <sz val="10"/>
      <color theme="9" tint="-0.499984740745262"/>
      <name val="Arial"/>
      <family val="2"/>
    </font>
    <font>
      <b/>
      <sz val="11"/>
      <color theme="9" tint="-0.499984740745262"/>
      <name val="Calibri"/>
      <family val="2"/>
      <scheme val="minor"/>
    </font>
    <font>
      <sz val="12"/>
      <color rgb="FF870E00"/>
      <name val="Times New Roman"/>
      <family val="1"/>
    </font>
    <font>
      <sz val="10"/>
      <color indexed="8"/>
      <name val="Arial"/>
      <family val="2"/>
    </font>
    <font>
      <sz val="12"/>
      <color indexed="8"/>
      <name val="Times New Roman"/>
      <family val="1"/>
    </font>
  </fonts>
  <fills count="40">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right/>
      <top style="medium">
        <color indexed="23"/>
      </top>
      <bottom style="medium">
        <color indexed="23"/>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7" fillId="28" borderId="0" applyNumberFormat="0" applyBorder="0" applyAlignment="0" applyProtection="0"/>
    <xf numFmtId="0" fontId="28" fillId="29" borderId="3" applyNumberFormat="0" applyAlignment="0" applyProtection="0"/>
    <xf numFmtId="0" fontId="29" fillId="30" borderId="4" applyNumberFormat="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0" fillId="0" borderId="0" applyNumberFormat="0" applyFill="0" applyBorder="0" applyAlignment="0" applyProtection="0"/>
    <xf numFmtId="0" fontId="31" fillId="31" borderId="0" applyNumberFormat="0" applyBorder="0" applyAlignment="0" applyProtection="0"/>
    <xf numFmtId="49" fontId="23" fillId="2" borderId="1">
      <alignment horizontal="center" vertical="center"/>
    </xf>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8" fillId="0" borderId="0" applyNumberFormat="0" applyFill="0" applyBorder="0" applyAlignment="0" applyProtection="0">
      <alignment vertical="top"/>
      <protection locked="0"/>
    </xf>
    <xf numFmtId="0" fontId="35" fillId="32" borderId="3" applyNumberFormat="0" applyAlignment="0" applyProtection="0"/>
    <xf numFmtId="0" fontId="36" fillId="0" borderId="8" applyNumberFormat="0" applyFill="0" applyAlignment="0" applyProtection="0"/>
    <xf numFmtId="0" fontId="37" fillId="33" borderId="0" applyNumberFormat="0" applyBorder="0" applyAlignment="0" applyProtection="0"/>
    <xf numFmtId="0" fontId="1" fillId="0" borderId="0"/>
    <xf numFmtId="0" fontId="9" fillId="0" borderId="0"/>
    <xf numFmtId="0" fontId="1" fillId="0" borderId="0"/>
    <xf numFmtId="0" fontId="7" fillId="0" borderId="0"/>
    <xf numFmtId="0" fontId="1" fillId="0" borderId="0"/>
    <xf numFmtId="0" fontId="38" fillId="0" borderId="0"/>
    <xf numFmtId="0" fontId="16" fillId="0" borderId="0"/>
    <xf numFmtId="0" fontId="1" fillId="0" borderId="0"/>
    <xf numFmtId="0" fontId="25" fillId="0" borderId="0"/>
    <xf numFmtId="0" fontId="18" fillId="0" borderId="0"/>
    <xf numFmtId="0" fontId="9" fillId="0" borderId="0"/>
    <xf numFmtId="0" fontId="24" fillId="0" borderId="0"/>
    <xf numFmtId="0" fontId="1" fillId="0" borderId="0"/>
    <xf numFmtId="0" fontId="1" fillId="0" borderId="0"/>
    <xf numFmtId="0" fontId="1" fillId="0" borderId="0"/>
    <xf numFmtId="0" fontId="25" fillId="34" borderId="9" applyNumberFormat="0" applyFont="0" applyAlignment="0" applyProtection="0"/>
    <xf numFmtId="0" fontId="39" fillId="29" borderId="10" applyNumberFormat="0" applyAlignment="0" applyProtection="0"/>
    <xf numFmtId="9" fontId="9" fillId="0" borderId="0" applyFont="0" applyFill="0" applyBorder="0" applyAlignment="0" applyProtection="0"/>
    <xf numFmtId="4" fontId="10" fillId="0" borderId="0" applyFont="0" applyFill="0" applyBorder="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0" borderId="0" applyNumberFormat="0" applyFill="0" applyBorder="0" applyAlignment="0" applyProtection="0"/>
    <xf numFmtId="0" fontId="72" fillId="0" borderId="0"/>
    <xf numFmtId="0" fontId="9" fillId="0" borderId="0"/>
  </cellStyleXfs>
  <cellXfs count="233">
    <xf numFmtId="0" fontId="0" fillId="0" borderId="0" xfId="0"/>
    <xf numFmtId="0" fontId="2" fillId="0" borderId="0" xfId="56" applyFont="1" applyBorder="1" applyAlignment="1" applyProtection="1">
      <alignment vertical="top" wrapText="1"/>
    </xf>
    <xf numFmtId="0" fontId="2" fillId="0" borderId="0" xfId="56" applyFont="1" applyBorder="1" applyAlignment="1" applyProtection="1">
      <alignment vertical="top"/>
    </xf>
    <xf numFmtId="0" fontId="3" fillId="0" borderId="0" xfId="56" applyFont="1" applyBorder="1" applyAlignment="1" applyProtection="1">
      <alignment vertical="top"/>
    </xf>
    <xf numFmtId="0" fontId="3" fillId="0" borderId="0" xfId="56" applyFont="1" applyBorder="1" applyProtection="1"/>
    <xf numFmtId="0" fontId="2" fillId="35" borderId="0" xfId="56" applyFont="1" applyFill="1" applyBorder="1" applyAlignment="1" applyProtection="1">
      <alignment vertical="top" wrapText="1"/>
    </xf>
    <xf numFmtId="0" fontId="2" fillId="35" borderId="0" xfId="56" applyFont="1" applyFill="1" applyBorder="1" applyAlignment="1" applyProtection="1">
      <alignment vertical="top"/>
    </xf>
    <xf numFmtId="0" fontId="3" fillId="0" borderId="0" xfId="56" applyFont="1" applyProtection="1"/>
    <xf numFmtId="0" fontId="3" fillId="35" borderId="0" xfId="56" applyFont="1" applyFill="1" applyBorder="1" applyAlignment="1" applyProtection="1">
      <alignment vertical="top"/>
    </xf>
    <xf numFmtId="0" fontId="2" fillId="0" borderId="0" xfId="56" applyFont="1" applyAlignment="1" applyProtection="1">
      <alignment vertical="top" wrapText="1"/>
    </xf>
    <xf numFmtId="0" fontId="2" fillId="0" borderId="0" xfId="56" applyFont="1" applyAlignment="1" applyProtection="1">
      <alignment vertical="top"/>
    </xf>
    <xf numFmtId="164" fontId="43" fillId="0" borderId="0" xfId="44" applyNumberFormat="1" applyFont="1" applyAlignment="1">
      <alignment horizontal="left"/>
    </xf>
    <xf numFmtId="0" fontId="3" fillId="0" borderId="0" xfId="57" applyFont="1" applyAlignment="1" applyProtection="1">
      <alignment horizontal="justify" vertical="top" wrapText="1"/>
    </xf>
    <xf numFmtId="0" fontId="3" fillId="35" borderId="0" xfId="56" applyFont="1" applyFill="1" applyAlignment="1" applyProtection="1">
      <alignment horizontal="left" vertical="top"/>
    </xf>
    <xf numFmtId="0" fontId="3" fillId="0" borderId="0" xfId="56" applyFont="1" applyAlignment="1" applyProtection="1">
      <alignment horizontal="justify" wrapText="1"/>
    </xf>
    <xf numFmtId="0" fontId="3" fillId="0" borderId="0" xfId="56" applyFont="1" applyAlignment="1" applyProtection="1">
      <alignment vertical="top"/>
    </xf>
    <xf numFmtId="0" fontId="3" fillId="0" borderId="0" xfId="56" applyFont="1" applyAlignment="1" applyProtection="1">
      <alignment horizontal="left"/>
    </xf>
    <xf numFmtId="0" fontId="44" fillId="0" borderId="0" xfId="47" applyFont="1" applyAlignment="1">
      <alignment horizontal="justify" wrapText="1"/>
    </xf>
    <xf numFmtId="0" fontId="3" fillId="0" borderId="0" xfId="56" applyFont="1" applyAlignment="1">
      <alignment vertical="top"/>
    </xf>
    <xf numFmtId="0" fontId="3" fillId="0" borderId="0" xfId="56" applyFont="1" applyAlignment="1" applyProtection="1">
      <alignment vertical="top" wrapText="1"/>
    </xf>
    <xf numFmtId="0" fontId="3" fillId="0" borderId="0" xfId="56" applyFont="1" applyAlignment="1">
      <alignment horizontal="left" vertical="top" wrapText="1" indent="2"/>
    </xf>
    <xf numFmtId="0" fontId="3" fillId="0" borderId="0" xfId="56" applyFont="1" applyAlignment="1" applyProtection="1"/>
    <xf numFmtId="0" fontId="3" fillId="0" borderId="0" xfId="47" applyFont="1"/>
    <xf numFmtId="165" fontId="2" fillId="0" borderId="0" xfId="57" applyNumberFormat="1" applyFont="1" applyBorder="1" applyAlignment="1" applyProtection="1">
      <alignment horizontal="center" vertical="top"/>
    </xf>
    <xf numFmtId="0" fontId="3" fillId="0" borderId="0" xfId="47" applyFont="1" applyAlignment="1">
      <alignment wrapText="1"/>
    </xf>
    <xf numFmtId="0" fontId="3" fillId="0" borderId="0" xfId="56" applyFont="1" applyAlignment="1" applyProtection="1">
      <alignment horizontal="left" vertical="top" wrapText="1" indent="2"/>
    </xf>
    <xf numFmtId="0" fontId="9" fillId="0" borderId="0" xfId="56" applyFont="1" applyProtection="1"/>
    <xf numFmtId="0" fontId="9" fillId="0" borderId="0" xfId="56" applyFont="1" applyProtection="1">
      <protection locked="0"/>
    </xf>
    <xf numFmtId="0" fontId="14" fillId="0" borderId="0" xfId="47" applyFont="1" applyAlignment="1">
      <alignment wrapText="1"/>
    </xf>
    <xf numFmtId="0" fontId="15" fillId="0" borderId="0" xfId="47" applyFont="1" applyAlignment="1">
      <alignment horizontal="left" wrapText="1"/>
    </xf>
    <xf numFmtId="0" fontId="15" fillId="0" borderId="0" xfId="47" applyFont="1" applyAlignment="1">
      <alignment horizontal="left" wrapText="1" indent="2"/>
    </xf>
    <xf numFmtId="0" fontId="15" fillId="0" borderId="0" xfId="47" applyFont="1" applyAlignment="1">
      <alignment horizontal="left" vertical="top" wrapText="1" indent="2"/>
    </xf>
    <xf numFmtId="0" fontId="2" fillId="0" borderId="0" xfId="56" applyFont="1" applyFill="1" applyAlignment="1" applyProtection="1">
      <alignment vertical="top" wrapText="1"/>
    </xf>
    <xf numFmtId="0" fontId="2" fillId="0" borderId="0" xfId="56" applyFont="1" applyFill="1" applyAlignment="1" applyProtection="1">
      <alignment vertical="top"/>
    </xf>
    <xf numFmtId="0" fontId="3" fillId="0" borderId="0" xfId="56" applyFont="1" applyFill="1" applyProtection="1"/>
    <xf numFmtId="0" fontId="45" fillId="0" borderId="0" xfId="0" applyFont="1" applyProtection="1">
      <protection locked="0"/>
    </xf>
    <xf numFmtId="39" fontId="45" fillId="0" borderId="0" xfId="0" applyNumberFormat="1" applyFont="1" applyProtection="1">
      <protection locked="0"/>
    </xf>
    <xf numFmtId="0" fontId="45" fillId="0" borderId="0" xfId="0" applyFont="1" applyAlignment="1" applyProtection="1">
      <alignment horizontal="center"/>
      <protection locked="0"/>
    </xf>
    <xf numFmtId="0" fontId="46" fillId="0" borderId="0" xfId="0" applyFont="1" applyBorder="1" applyAlignment="1" applyProtection="1">
      <alignment horizontal="center"/>
      <protection locked="0"/>
    </xf>
    <xf numFmtId="0" fontId="43" fillId="0" borderId="0" xfId="0" applyFont="1" applyProtection="1">
      <protection locked="0"/>
    </xf>
    <xf numFmtId="0" fontId="47" fillId="0" borderId="0" xfId="0" applyFont="1" applyProtection="1">
      <protection locked="0"/>
    </xf>
    <xf numFmtId="39" fontId="47" fillId="0" borderId="0" xfId="0" applyNumberFormat="1" applyFont="1" applyProtection="1">
      <protection locked="0"/>
    </xf>
    <xf numFmtId="0" fontId="47" fillId="0" borderId="0" xfId="0" applyFont="1" applyAlignment="1" applyProtection="1">
      <alignment horizontal="center"/>
      <protection locked="0"/>
    </xf>
    <xf numFmtId="0" fontId="45" fillId="0" borderId="0" xfId="0" applyFont="1" applyProtection="1"/>
    <xf numFmtId="0" fontId="47" fillId="0" borderId="0" xfId="0" applyFont="1" applyProtection="1"/>
    <xf numFmtId="0" fontId="48" fillId="0" borderId="2" xfId="50" applyFont="1" applyBorder="1"/>
    <xf numFmtId="0" fontId="49" fillId="0" borderId="2" xfId="50" applyFont="1" applyBorder="1"/>
    <xf numFmtId="0" fontId="50" fillId="0" borderId="2" xfId="50" applyFont="1" applyBorder="1"/>
    <xf numFmtId="0" fontId="50" fillId="0" borderId="0" xfId="50" applyNumberFormat="1" applyFont="1" applyAlignment="1">
      <alignment horizontal="left"/>
    </xf>
    <xf numFmtId="0" fontId="12" fillId="0" borderId="2" xfId="50" applyFont="1" applyBorder="1"/>
    <xf numFmtId="0" fontId="50" fillId="0" borderId="0" xfId="50" applyFont="1"/>
    <xf numFmtId="0" fontId="16" fillId="0" borderId="0" xfId="50"/>
    <xf numFmtId="0" fontId="16" fillId="0" borderId="0" xfId="50" applyAlignment="1">
      <alignment horizontal="left"/>
    </xf>
    <xf numFmtId="0" fontId="51" fillId="0" borderId="0" xfId="50" applyFont="1" applyBorder="1"/>
    <xf numFmtId="0" fontId="49" fillId="0" borderId="0" xfId="50" applyFont="1"/>
    <xf numFmtId="0" fontId="52" fillId="0" borderId="0" xfId="50" applyNumberFormat="1" applyFont="1" applyAlignment="1">
      <alignment horizontal="left"/>
    </xf>
    <xf numFmtId="0" fontId="1" fillId="0" borderId="0" xfId="50" quotePrefix="1" applyFont="1"/>
    <xf numFmtId="0" fontId="1" fillId="0" borderId="0" xfId="50" applyFont="1"/>
    <xf numFmtId="0" fontId="1" fillId="0" borderId="0" xfId="50" applyFont="1" applyAlignment="1">
      <alignment horizontal="left"/>
    </xf>
    <xf numFmtId="43" fontId="52" fillId="0" borderId="0" xfId="32" applyNumberFormat="1" applyFont="1" applyAlignment="1">
      <alignment horizontal="right"/>
    </xf>
    <xf numFmtId="0" fontId="1" fillId="0" borderId="0" xfId="50" applyFont="1" applyBorder="1"/>
    <xf numFmtId="0" fontId="51" fillId="0" borderId="0" xfId="50" applyFont="1"/>
    <xf numFmtId="0" fontId="52" fillId="0" borderId="0" xfId="50" applyFont="1"/>
    <xf numFmtId="0" fontId="15" fillId="0" borderId="0" xfId="57" applyFont="1" applyProtection="1">
      <protection locked="0"/>
    </xf>
    <xf numFmtId="0" fontId="47" fillId="0" borderId="2" xfId="0" applyFont="1" applyBorder="1" applyAlignment="1" applyProtection="1">
      <alignment horizontal="right"/>
      <protection locked="0"/>
    </xf>
    <xf numFmtId="0" fontId="47" fillId="0" borderId="2" xfId="0" applyFont="1" applyBorder="1" applyAlignment="1" applyProtection="1">
      <alignment horizontal="right"/>
    </xf>
    <xf numFmtId="166" fontId="47" fillId="0" borderId="2" xfId="0" applyNumberFormat="1" applyFont="1" applyBorder="1" applyAlignment="1" applyProtection="1">
      <alignment horizontal="right"/>
      <protection locked="0"/>
    </xf>
    <xf numFmtId="0" fontId="2" fillId="0" borderId="0" xfId="56" applyFont="1" applyAlignment="1" applyProtection="1">
      <alignment horizontal="left" vertical="top" wrapText="1" indent="2"/>
    </xf>
    <xf numFmtId="0" fontId="15" fillId="0" borderId="0" xfId="47" applyFont="1" applyAlignment="1">
      <alignment wrapText="1"/>
    </xf>
    <xf numFmtId="0" fontId="45" fillId="0" borderId="0" xfId="0" applyNumberFormat="1" applyFont="1" applyProtection="1">
      <protection locked="0"/>
    </xf>
    <xf numFmtId="0" fontId="47" fillId="0" borderId="0" xfId="0" applyNumberFormat="1" applyFont="1" applyProtection="1">
      <protection locked="0"/>
    </xf>
    <xf numFmtId="0" fontId="47" fillId="0" borderId="0" xfId="0" applyFont="1" applyBorder="1" applyAlignment="1" applyProtection="1">
      <alignment horizontal="right"/>
      <protection locked="0"/>
    </xf>
    <xf numFmtId="0" fontId="47" fillId="0" borderId="0" xfId="0" applyFont="1" applyBorder="1" applyAlignment="1" applyProtection="1">
      <alignment horizontal="right"/>
    </xf>
    <xf numFmtId="0" fontId="1" fillId="0" borderId="0" xfId="0" applyFont="1"/>
    <xf numFmtId="0" fontId="1" fillId="0" borderId="0" xfId="44" applyProtection="1"/>
    <xf numFmtId="0" fontId="1" fillId="0" borderId="0" xfId="44" applyAlignment="1" applyProtection="1">
      <alignment horizontal="left"/>
    </xf>
    <xf numFmtId="43" fontId="1" fillId="0" borderId="0" xfId="28" applyFont="1" applyProtection="1"/>
    <xf numFmtId="0" fontId="1" fillId="0" borderId="0" xfId="51" applyProtection="1"/>
    <xf numFmtId="0" fontId="14" fillId="0" borderId="0" xfId="47" applyFont="1" applyFill="1" applyAlignment="1">
      <alignment wrapText="1"/>
    </xf>
    <xf numFmtId="0" fontId="15" fillId="0" borderId="0" xfId="48" applyFont="1" applyAlignment="1">
      <alignment horizontal="left" vertical="top" wrapText="1" indent="2"/>
    </xf>
    <xf numFmtId="0" fontId="14" fillId="0" borderId="0" xfId="48" applyFont="1" applyAlignment="1">
      <alignment wrapText="1"/>
    </xf>
    <xf numFmtId="0" fontId="3" fillId="0" borderId="0" xfId="56" applyFont="1" applyFill="1" applyBorder="1" applyProtection="1"/>
    <xf numFmtId="0" fontId="3" fillId="0" borderId="0" xfId="56" applyFont="1" applyFill="1" applyAlignment="1" applyProtection="1">
      <alignment horizontal="left"/>
    </xf>
    <xf numFmtId="0" fontId="3" fillId="0" borderId="0" xfId="56" applyFont="1" applyFill="1" applyAlignment="1" applyProtection="1"/>
    <xf numFmtId="0" fontId="3" fillId="0" borderId="0" xfId="47" applyFont="1" applyFill="1"/>
    <xf numFmtId="0" fontId="3" fillId="3" borderId="0" xfId="56" applyFont="1" applyFill="1" applyAlignment="1" applyProtection="1">
      <alignment vertical="top"/>
    </xf>
    <xf numFmtId="0" fontId="3" fillId="0" borderId="0" xfId="57" applyFont="1" applyFill="1" applyAlignment="1" applyProtection="1">
      <alignment horizontal="justify" vertical="top" wrapText="1"/>
    </xf>
    <xf numFmtId="0" fontId="2" fillId="36" borderId="0" xfId="56" applyFont="1" applyFill="1" applyAlignment="1" applyProtection="1">
      <alignment horizontal="left" wrapText="1"/>
    </xf>
    <xf numFmtId="0" fontId="53" fillId="36" borderId="0" xfId="56" applyFont="1" applyFill="1" applyAlignment="1" applyProtection="1">
      <alignment horizontal="justify" wrapText="1"/>
      <protection locked="0"/>
    </xf>
    <xf numFmtId="43" fontId="1" fillId="0" borderId="0" xfId="28" applyFont="1" applyFill="1" applyProtection="1"/>
    <xf numFmtId="0" fontId="19" fillId="0" borderId="0" xfId="40" applyFont="1" applyFill="1" applyAlignment="1" applyProtection="1"/>
    <xf numFmtId="0" fontId="9" fillId="0" borderId="0" xfId="47" applyFont="1"/>
    <xf numFmtId="0" fontId="9" fillId="0" borderId="0" xfId="47" applyFont="1" applyFill="1"/>
    <xf numFmtId="0" fontId="47" fillId="35" borderId="0" xfId="0" applyFont="1" applyFill="1" applyBorder="1" applyAlignment="1">
      <alignment horizontal="left"/>
    </xf>
    <xf numFmtId="0" fontId="47" fillId="35" borderId="0" xfId="0" applyFont="1" applyFill="1" applyBorder="1"/>
    <xf numFmtId="0" fontId="54" fillId="35" borderId="0" xfId="0" applyFont="1" applyFill="1" applyBorder="1"/>
    <xf numFmtId="0" fontId="54" fillId="35" borderId="0" xfId="0" applyFont="1" applyFill="1" applyBorder="1" applyAlignment="1">
      <alignment horizontal="right"/>
    </xf>
    <xf numFmtId="0" fontId="47" fillId="0" borderId="0" xfId="0" applyFont="1" applyBorder="1" applyAlignment="1">
      <alignment horizontal="left"/>
    </xf>
    <xf numFmtId="0" fontId="47" fillId="0" borderId="0" xfId="0" applyFont="1" applyBorder="1"/>
    <xf numFmtId="0" fontId="47" fillId="0" borderId="0" xfId="0" applyFont="1" applyBorder="1" applyAlignment="1">
      <alignment horizontal="right"/>
    </xf>
    <xf numFmtId="39" fontId="20" fillId="0" borderId="0" xfId="0" applyNumberFormat="1" applyFont="1" applyBorder="1" applyProtection="1">
      <protection locked="0"/>
    </xf>
    <xf numFmtId="39" fontId="9" fillId="0" borderId="0" xfId="0" applyNumberFormat="1" applyFont="1" applyBorder="1" applyProtection="1">
      <protection locked="0"/>
    </xf>
    <xf numFmtId="0" fontId="47" fillId="0" borderId="0" xfId="0" applyFont="1" applyBorder="1" applyProtection="1">
      <protection locked="0"/>
    </xf>
    <xf numFmtId="0" fontId="47" fillId="0" borderId="12" xfId="0" applyFont="1" applyBorder="1" applyProtection="1">
      <protection locked="0"/>
    </xf>
    <xf numFmtId="39" fontId="55" fillId="36" borderId="0" xfId="0" applyNumberFormat="1" applyFont="1" applyFill="1" applyAlignment="1" applyProtection="1">
      <alignment horizontal="center"/>
      <protection locked="0"/>
    </xf>
    <xf numFmtId="0" fontId="55" fillId="0" borderId="0" xfId="0" applyFont="1" applyProtection="1">
      <protection locked="0"/>
    </xf>
    <xf numFmtId="0" fontId="55" fillId="0" borderId="0" xfId="0" applyFont="1" applyAlignment="1" applyProtection="1">
      <alignment horizontal="center"/>
      <protection locked="0"/>
    </xf>
    <xf numFmtId="0" fontId="55" fillId="0" borderId="0" xfId="0" applyFont="1" applyProtection="1"/>
    <xf numFmtId="0" fontId="56" fillId="0" borderId="0" xfId="0" applyFont="1" applyAlignment="1" applyProtection="1">
      <alignment horizontal="center"/>
      <protection locked="0"/>
    </xf>
    <xf numFmtId="39" fontId="56" fillId="36" borderId="0" xfId="0" applyNumberFormat="1" applyFont="1" applyFill="1" applyAlignment="1" applyProtection="1">
      <alignment horizontal="center"/>
      <protection locked="0"/>
    </xf>
    <xf numFmtId="0" fontId="47" fillId="35" borderId="0" xfId="0" applyFont="1" applyFill="1" applyBorder="1" applyAlignment="1">
      <alignment horizontal="right"/>
    </xf>
    <xf numFmtId="0" fontId="47" fillId="0" borderId="0" xfId="0" applyFont="1"/>
    <xf numFmtId="0" fontId="47" fillId="35" borderId="2" xfId="0" applyFont="1" applyFill="1" applyBorder="1" applyAlignment="1">
      <alignment horizontal="left"/>
    </xf>
    <xf numFmtId="0" fontId="47" fillId="35" borderId="2" xfId="0" applyFont="1" applyFill="1" applyBorder="1"/>
    <xf numFmtId="0" fontId="54" fillId="35" borderId="2" xfId="0" applyFont="1" applyFill="1" applyBorder="1"/>
    <xf numFmtId="0" fontId="54" fillId="35" borderId="2" xfId="0" applyFont="1" applyFill="1" applyBorder="1" applyAlignment="1">
      <alignment horizontal="right"/>
    </xf>
    <xf numFmtId="0" fontId="47" fillId="0" borderId="0" xfId="0" applyFont="1" applyAlignment="1">
      <alignment horizontal="left"/>
    </xf>
    <xf numFmtId="0" fontId="47" fillId="0" borderId="0" xfId="0" applyFont="1" applyAlignment="1">
      <alignment horizontal="right"/>
    </xf>
    <xf numFmtId="0" fontId="55" fillId="0" borderId="0" xfId="0" applyNumberFormat="1" applyFont="1" applyAlignment="1" applyProtection="1">
      <alignment horizontal="center"/>
      <protection locked="0"/>
    </xf>
    <xf numFmtId="0" fontId="56" fillId="0" borderId="0" xfId="0" applyNumberFormat="1" applyFont="1" applyAlignment="1" applyProtection="1">
      <alignment horizontal="center"/>
      <protection locked="0"/>
    </xf>
    <xf numFmtId="0" fontId="47" fillId="0" borderId="0" xfId="0" applyNumberFormat="1" applyFont="1" applyAlignment="1" applyProtection="1">
      <alignment horizontal="center"/>
      <protection locked="0"/>
    </xf>
    <xf numFmtId="0" fontId="47" fillId="35" borderId="0" xfId="0" applyFont="1" applyFill="1" applyAlignment="1">
      <alignment horizontal="right"/>
    </xf>
    <xf numFmtId="166" fontId="21" fillId="0" borderId="2" xfId="40" applyNumberFormat="1" applyFont="1" applyBorder="1" applyAlignment="1" applyProtection="1">
      <alignment horizontal="right"/>
      <protection locked="0"/>
    </xf>
    <xf numFmtId="43" fontId="1" fillId="0" borderId="0" xfId="31" applyFont="1" applyAlignment="1" applyProtection="1"/>
    <xf numFmtId="0" fontId="58" fillId="0" borderId="0" xfId="0" applyFont="1" applyProtection="1">
      <protection locked="0"/>
    </xf>
    <xf numFmtId="0" fontId="59" fillId="0" borderId="0" xfId="0" applyFont="1" applyProtection="1">
      <protection locked="0"/>
    </xf>
    <xf numFmtId="0" fontId="60" fillId="0" borderId="0" xfId="0" applyFont="1" applyAlignment="1" applyProtection="1">
      <alignment horizontal="center"/>
      <protection locked="0"/>
    </xf>
    <xf numFmtId="0" fontId="60" fillId="0" borderId="0" xfId="0" applyFont="1" applyProtection="1">
      <protection locked="0"/>
    </xf>
    <xf numFmtId="0" fontId="8" fillId="0" borderId="0" xfId="40" applyFill="1" applyAlignment="1" applyProtection="1"/>
    <xf numFmtId="0" fontId="61" fillId="3" borderId="0" xfId="56" applyFont="1" applyFill="1" applyBorder="1" applyAlignment="1" applyProtection="1">
      <alignment vertical="top"/>
    </xf>
    <xf numFmtId="0" fontId="61" fillId="0" borderId="0" xfId="0" applyFont="1" applyProtection="1">
      <protection locked="0"/>
    </xf>
    <xf numFmtId="0" fontId="62" fillId="0" borderId="0" xfId="44" applyFont="1"/>
    <xf numFmtId="0" fontId="1" fillId="0" borderId="0" xfId="51"/>
    <xf numFmtId="0" fontId="1" fillId="0" borderId="0" xfId="44"/>
    <xf numFmtId="0" fontId="63" fillId="0" borderId="0" xfId="0" applyFont="1"/>
    <xf numFmtId="0" fontId="14" fillId="37" borderId="0" xfId="48" applyFont="1" applyFill="1" applyAlignment="1">
      <alignment wrapText="1"/>
    </xf>
    <xf numFmtId="0" fontId="65" fillId="0" borderId="0" xfId="48" applyFont="1"/>
    <xf numFmtId="39" fontId="66" fillId="36" borderId="0" xfId="0" applyNumberFormat="1" applyFont="1" applyFill="1" applyAlignment="1" applyProtection="1">
      <alignment horizontal="center"/>
      <protection locked="0"/>
    </xf>
    <xf numFmtId="39" fontId="63" fillId="0" borderId="0" xfId="0" applyNumberFormat="1" applyFont="1" applyProtection="1">
      <protection locked="0"/>
    </xf>
    <xf numFmtId="0" fontId="12" fillId="0" borderId="0" xfId="50" applyFont="1"/>
    <xf numFmtId="0" fontId="68" fillId="0" borderId="0" xfId="51" applyFont="1" applyProtection="1"/>
    <xf numFmtId="164" fontId="43" fillId="0" borderId="0" xfId="44" applyNumberFormat="1" applyFont="1" applyFill="1" applyAlignment="1">
      <alignment horizontal="left"/>
    </xf>
    <xf numFmtId="0" fontId="3" fillId="0" borderId="0" xfId="58" applyFont="1" applyFill="1" applyAlignment="1" applyProtection="1">
      <alignment vertical="top"/>
    </xf>
    <xf numFmtId="0" fontId="8" fillId="0" borderId="0" xfId="40" applyFill="1" applyAlignment="1" applyProtection="1">
      <alignment vertical="top"/>
    </xf>
    <xf numFmtId="0" fontId="53" fillId="36" borderId="0" xfId="56" applyFont="1" applyFill="1" applyAlignment="1" applyProtection="1">
      <alignment horizontal="justify" wrapText="1"/>
    </xf>
    <xf numFmtId="0" fontId="55" fillId="0" borderId="0" xfId="0" applyFont="1" applyAlignment="1" applyProtection="1">
      <alignment horizontal="center"/>
    </xf>
    <xf numFmtId="39" fontId="45" fillId="0" borderId="0" xfId="0" applyNumberFormat="1" applyFont="1" applyProtection="1"/>
    <xf numFmtId="39" fontId="47" fillId="0" borderId="0" xfId="0" applyNumberFormat="1" applyFont="1" applyProtection="1"/>
    <xf numFmtId="39" fontId="55" fillId="36" borderId="0" xfId="0" applyNumberFormat="1" applyFont="1" applyFill="1" applyAlignment="1" applyProtection="1">
      <alignment horizontal="center"/>
    </xf>
    <xf numFmtId="39" fontId="56" fillId="36" borderId="0" xfId="0" applyNumberFormat="1" applyFont="1" applyFill="1" applyAlignment="1" applyProtection="1">
      <alignment horizontal="center"/>
    </xf>
    <xf numFmtId="0" fontId="58" fillId="0" borderId="0" xfId="0" applyFont="1" applyProtection="1"/>
    <xf numFmtId="0" fontId="59" fillId="0" borderId="0" xfId="0" applyFont="1" applyProtection="1"/>
    <xf numFmtId="0" fontId="60" fillId="0" borderId="0" xfId="0" applyFont="1" applyProtection="1"/>
    <xf numFmtId="0" fontId="60" fillId="0" borderId="0" xfId="0" applyFont="1" applyAlignment="1" applyProtection="1">
      <alignment horizontal="center"/>
    </xf>
    <xf numFmtId="39" fontId="59" fillId="0" borderId="0" xfId="0" applyNumberFormat="1" applyFont="1" applyProtection="1"/>
    <xf numFmtId="0" fontId="53" fillId="0" borderId="0" xfId="47" applyFont="1" applyAlignment="1">
      <alignment wrapText="1"/>
    </xf>
    <xf numFmtId="0" fontId="64" fillId="0" borderId="0" xfId="0" applyFont="1" applyFill="1"/>
    <xf numFmtId="0" fontId="61" fillId="0" borderId="0" xfId="0" applyFont="1" applyProtection="1"/>
    <xf numFmtId="0" fontId="45" fillId="0" borderId="0" xfId="0" applyFont="1" applyAlignment="1" applyProtection="1">
      <alignment horizontal="center"/>
    </xf>
    <xf numFmtId="0" fontId="47" fillId="35" borderId="0" xfId="0" applyFont="1" applyFill="1" applyBorder="1" applyAlignment="1" applyProtection="1">
      <alignment horizontal="left"/>
    </xf>
    <xf numFmtId="0" fontId="47" fillId="35" borderId="0" xfId="0" applyFont="1" applyFill="1" applyBorder="1" applyProtection="1"/>
    <xf numFmtId="0" fontId="54" fillId="35" borderId="0" xfId="0" applyFont="1" applyFill="1" applyBorder="1" applyProtection="1"/>
    <xf numFmtId="0" fontId="54" fillId="35" borderId="0" xfId="0" applyFont="1" applyFill="1" applyBorder="1" applyAlignment="1" applyProtection="1">
      <alignment horizontal="right"/>
    </xf>
    <xf numFmtId="0" fontId="47" fillId="0" borderId="0" xfId="0" applyFont="1" applyAlignment="1" applyProtection="1">
      <alignment horizontal="center"/>
    </xf>
    <xf numFmtId="0" fontId="47" fillId="0" borderId="0" xfId="0" applyFont="1" applyBorder="1" applyAlignment="1" applyProtection="1">
      <alignment horizontal="left"/>
    </xf>
    <xf numFmtId="0" fontId="47" fillId="0" borderId="0" xfId="0" applyFont="1" applyBorder="1" applyProtection="1"/>
    <xf numFmtId="39" fontId="20" fillId="0" borderId="0" xfId="0" applyNumberFormat="1" applyFont="1" applyBorder="1" applyProtection="1"/>
    <xf numFmtId="0" fontId="46" fillId="0" borderId="0" xfId="0" applyFont="1" applyBorder="1" applyAlignment="1" applyProtection="1">
      <alignment horizontal="center"/>
    </xf>
    <xf numFmtId="39" fontId="9" fillId="0" borderId="0" xfId="0" applyNumberFormat="1" applyFont="1" applyBorder="1" applyProtection="1"/>
    <xf numFmtId="0" fontId="57" fillId="0" borderId="0" xfId="0" applyFont="1" applyAlignment="1" applyProtection="1">
      <alignment horizontal="left"/>
    </xf>
    <xf numFmtId="166" fontId="47" fillId="0" borderId="2" xfId="0" applyNumberFormat="1" applyFont="1" applyBorder="1" applyAlignment="1" applyProtection="1">
      <alignment horizontal="right"/>
    </xf>
    <xf numFmtId="166" fontId="8" fillId="0" borderId="2" xfId="40" applyNumberFormat="1" applyBorder="1" applyAlignment="1" applyProtection="1">
      <alignment horizontal="right"/>
    </xf>
    <xf numFmtId="0" fontId="47" fillId="0" borderId="12" xfId="0" applyFont="1" applyBorder="1" applyProtection="1"/>
    <xf numFmtId="0" fontId="15" fillId="0" borderId="0" xfId="57" applyFont="1" applyProtection="1"/>
    <xf numFmtId="0" fontId="43" fillId="0" borderId="0" xfId="0" applyFont="1" applyProtection="1"/>
    <xf numFmtId="39" fontId="66" fillId="36" borderId="0" xfId="0" applyNumberFormat="1" applyFont="1" applyFill="1" applyAlignment="1" applyProtection="1">
      <alignment horizontal="center"/>
    </xf>
    <xf numFmtId="0" fontId="56" fillId="0" borderId="0" xfId="0" applyFont="1" applyAlignment="1" applyProtection="1">
      <alignment horizontal="center"/>
    </xf>
    <xf numFmtId="39" fontId="63" fillId="0" borderId="0" xfId="0" applyNumberFormat="1" applyFont="1" applyProtection="1"/>
    <xf numFmtId="0" fontId="47" fillId="35" borderId="0" xfId="0" applyFont="1" applyFill="1" applyBorder="1" applyAlignment="1" applyProtection="1">
      <alignment horizontal="right"/>
    </xf>
    <xf numFmtId="2" fontId="52" fillId="38" borderId="0" xfId="32" applyNumberFormat="1" applyFont="1" applyFill="1" applyProtection="1">
      <protection locked="0"/>
    </xf>
    <xf numFmtId="0" fontId="69" fillId="35" borderId="2" xfId="44" applyFont="1" applyFill="1" applyBorder="1" applyAlignment="1" applyProtection="1">
      <alignment horizontal="left"/>
    </xf>
    <xf numFmtId="0" fontId="69" fillId="35" borderId="2" xfId="44" applyFont="1" applyFill="1" applyBorder="1" applyProtection="1"/>
    <xf numFmtId="0" fontId="70" fillId="35" borderId="2" xfId="44" applyFont="1" applyFill="1" applyBorder="1" applyProtection="1"/>
    <xf numFmtId="0" fontId="69" fillId="0" borderId="0" xfId="44" applyFont="1" applyFill="1" applyBorder="1" applyAlignment="1" applyProtection="1">
      <alignment horizontal="left"/>
    </xf>
    <xf numFmtId="0" fontId="69" fillId="0" borderId="0" xfId="44" applyFont="1" applyFill="1" applyBorder="1" applyProtection="1"/>
    <xf numFmtId="0" fontId="70" fillId="0" borderId="0" xfId="44" applyFont="1" applyFill="1" applyBorder="1" applyProtection="1"/>
    <xf numFmtId="0" fontId="1" fillId="0" borderId="0" xfId="44" applyFill="1" applyProtection="1"/>
    <xf numFmtId="0" fontId="71" fillId="0" borderId="0" xfId="0" applyFont="1" applyAlignment="1" applyProtection="1">
      <alignment horizontal="left"/>
      <protection locked="0"/>
    </xf>
    <xf numFmtId="39" fontId="43" fillId="0" borderId="0" xfId="0" applyNumberFormat="1" applyFont="1" applyProtection="1">
      <protection locked="0"/>
    </xf>
    <xf numFmtId="0" fontId="14" fillId="0" borderId="0" xfId="47" applyFont="1" applyAlignment="1">
      <alignment vertical="top" wrapText="1"/>
    </xf>
    <xf numFmtId="0" fontId="14" fillId="0" borderId="0" xfId="47" applyFont="1" applyFill="1" applyAlignment="1">
      <alignment vertical="top" wrapText="1"/>
    </xf>
    <xf numFmtId="0" fontId="47" fillId="0" borderId="0" xfId="0" applyFont="1" applyFill="1" applyProtection="1">
      <protection locked="0"/>
    </xf>
    <xf numFmtId="0" fontId="53" fillId="0" borderId="0" xfId="56" applyFont="1" applyFill="1" applyAlignment="1" applyProtection="1">
      <alignment horizontal="justify" wrapText="1"/>
      <protection locked="0"/>
    </xf>
    <xf numFmtId="0" fontId="47" fillId="0" borderId="0" xfId="0" applyFont="1" applyFill="1" applyAlignment="1" applyProtection="1">
      <alignment horizontal="center"/>
      <protection locked="0"/>
    </xf>
    <xf numFmtId="39" fontId="47" fillId="0" borderId="0" xfId="0" applyNumberFormat="1" applyFont="1" applyFill="1" applyProtection="1">
      <protection locked="0"/>
    </xf>
    <xf numFmtId="39" fontId="47" fillId="0" borderId="0" xfId="0" applyNumberFormat="1" applyFont="1" applyFill="1" applyProtection="1"/>
    <xf numFmtId="0" fontId="59" fillId="0" borderId="0" xfId="0" applyFont="1" applyFill="1" applyProtection="1">
      <protection locked="0"/>
    </xf>
    <xf numFmtId="0" fontId="59" fillId="0" borderId="0" xfId="0" applyFont="1" applyFill="1" applyProtection="1"/>
    <xf numFmtId="0" fontId="47" fillId="0" borderId="0" xfId="0" applyFont="1" applyFill="1" applyProtection="1"/>
    <xf numFmtId="0" fontId="47" fillId="0" borderId="0" xfId="0" applyFont="1" applyFill="1" applyBorder="1" applyAlignment="1">
      <alignment horizontal="left"/>
    </xf>
    <xf numFmtId="0" fontId="47" fillId="0" borderId="0" xfId="0" applyFont="1" applyFill="1" applyBorder="1"/>
    <xf numFmtId="0" fontId="47" fillId="0" borderId="0" xfId="0" applyFont="1" applyFill="1" applyBorder="1" applyAlignment="1">
      <alignment horizontal="right"/>
    </xf>
    <xf numFmtId="0" fontId="9" fillId="0" borderId="0" xfId="56" applyFont="1" applyFill="1" applyProtection="1"/>
    <xf numFmtId="0" fontId="9" fillId="0" borderId="0" xfId="56" applyFont="1" applyFill="1" applyProtection="1">
      <protection locked="0"/>
    </xf>
    <xf numFmtId="0" fontId="43" fillId="0" borderId="0" xfId="0" applyFont="1"/>
    <xf numFmtId="0" fontId="8" fillId="36" borderId="0" xfId="40" applyFill="1" applyAlignment="1" applyProtection="1">
      <alignment horizontal="left" wrapText="1"/>
    </xf>
    <xf numFmtId="43" fontId="1" fillId="0" borderId="0" xfId="28" applyFont="1" applyFill="1" applyProtection="1"/>
    <xf numFmtId="0" fontId="1" fillId="0" borderId="0" xfId="44" applyAlignment="1" applyProtection="1">
      <alignment horizontal="left"/>
    </xf>
    <xf numFmtId="43" fontId="1" fillId="0" borderId="0" xfId="28" applyFont="1" applyProtection="1"/>
    <xf numFmtId="43" fontId="1" fillId="0" borderId="0" xfId="30" applyFont="1" applyAlignment="1" applyProtection="1"/>
    <xf numFmtId="43" fontId="1" fillId="0" borderId="0" xfId="31" applyFont="1" applyAlignment="1" applyProtection="1"/>
    <xf numFmtId="43" fontId="1" fillId="0" borderId="0" xfId="31" applyFont="1" applyFill="1" applyAlignment="1" applyProtection="1"/>
    <xf numFmtId="0" fontId="1" fillId="0" borderId="0" xfId="44" applyAlignment="1" applyProtection="1">
      <alignment horizontal="left" vertical="center"/>
    </xf>
    <xf numFmtId="0" fontId="1" fillId="0" borderId="0" xfId="44" applyFill="1" applyAlignment="1" applyProtection="1">
      <alignment horizontal="left"/>
    </xf>
    <xf numFmtId="0" fontId="73" fillId="0" borderId="15" xfId="66" applyFont="1" applyFill="1" applyBorder="1" applyAlignment="1">
      <alignment wrapText="1"/>
    </xf>
    <xf numFmtId="0" fontId="3" fillId="0" borderId="0" xfId="44" applyFont="1" applyProtection="1"/>
    <xf numFmtId="0" fontId="73" fillId="0" borderId="15" xfId="66" applyFont="1" applyFill="1" applyBorder="1" applyAlignment="1">
      <alignment vertical="top" wrapText="1"/>
    </xf>
    <xf numFmtId="0" fontId="3" fillId="0" borderId="0" xfId="44" applyFont="1" applyFill="1" applyProtection="1"/>
    <xf numFmtId="0" fontId="43" fillId="0" borderId="0" xfId="0" applyFont="1" applyFill="1"/>
    <xf numFmtId="0" fontId="1" fillId="0" borderId="0" xfId="44" applyFill="1" applyAlignment="1" applyProtection="1">
      <alignment horizontal="left" vertical="center"/>
    </xf>
    <xf numFmtId="0" fontId="73" fillId="0" borderId="15" xfId="66" applyFont="1" applyFill="1" applyBorder="1" applyAlignment="1">
      <alignment vertical="center" wrapText="1"/>
    </xf>
    <xf numFmtId="0" fontId="3" fillId="0" borderId="0" xfId="56" applyFont="1" applyProtection="1"/>
    <xf numFmtId="0" fontId="3" fillId="0" borderId="0" xfId="56" applyFont="1" applyAlignment="1" applyProtection="1">
      <alignment horizontal="left"/>
    </xf>
    <xf numFmtId="0" fontId="3" fillId="0" borderId="0" xfId="56" applyFont="1" applyFill="1" applyAlignment="1" applyProtection="1">
      <alignment horizontal="left"/>
    </xf>
    <xf numFmtId="0" fontId="2" fillId="36" borderId="0" xfId="56" applyFont="1" applyFill="1" applyAlignment="1" applyProtection="1">
      <alignment horizontal="left" wrapText="1"/>
    </xf>
    <xf numFmtId="0" fontId="3" fillId="0" borderId="0" xfId="47" applyFont="1" applyAlignment="1">
      <alignment horizontal="justify" wrapText="1" readingOrder="1"/>
    </xf>
    <xf numFmtId="0" fontId="9" fillId="0" borderId="0" xfId="47" applyFont="1" applyAlignment="1">
      <alignment wrapText="1" readingOrder="1"/>
    </xf>
    <xf numFmtId="0" fontId="3" fillId="0" borderId="0" xfId="48" applyFont="1" applyAlignment="1">
      <alignment horizontal="justify" wrapText="1"/>
    </xf>
    <xf numFmtId="0" fontId="67" fillId="0" borderId="0" xfId="0" applyFont="1" applyAlignment="1">
      <alignment horizontal="justify" vertical="top" wrapText="1"/>
    </xf>
    <xf numFmtId="0" fontId="19" fillId="0" borderId="0" xfId="40" applyFont="1" applyFill="1" applyAlignment="1" applyProtection="1">
      <alignment horizontal="left"/>
    </xf>
    <xf numFmtId="0" fontId="8" fillId="0" borderId="0" xfId="40" applyFill="1" applyAlignment="1" applyProtection="1">
      <alignment horizontal="left"/>
    </xf>
    <xf numFmtId="0" fontId="55" fillId="39" borderId="13" xfId="0" applyFont="1" applyFill="1" applyBorder="1" applyAlignment="1" applyProtection="1">
      <alignment horizontal="center"/>
      <protection locked="0"/>
    </xf>
    <xf numFmtId="0" fontId="55" fillId="39" borderId="14" xfId="0" applyFont="1" applyFill="1" applyBorder="1" applyAlignment="1" applyProtection="1">
      <alignment horizontal="center"/>
      <protection locked="0"/>
    </xf>
  </cellXfs>
  <cellStyles count="6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2 2" xfId="29"/>
    <cellStyle name="Comma 2 2 2" xfId="30"/>
    <cellStyle name="Comma 2 2 3" xfId="31"/>
    <cellStyle name="Comma 3" xfId="32"/>
    <cellStyle name="Explanatory Text" xfId="33" builtinId="53" customBuiltin="1"/>
    <cellStyle name="Good" xfId="34" builtinId="26" customBuiltin="1"/>
    <cellStyle name="Header" xfId="35"/>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2 2" xfId="45"/>
    <cellStyle name="Normal 2 2 2" xfId="46"/>
    <cellStyle name="Normal 3" xfId="47"/>
    <cellStyle name="Normal 3 2" xfId="48"/>
    <cellStyle name="Normal 3 3" xfId="49"/>
    <cellStyle name="Normal 4" xfId="50"/>
    <cellStyle name="Normal 4 2" xfId="51"/>
    <cellStyle name="Normal 4 3" xfId="52"/>
    <cellStyle name="Normal 5" xfId="53"/>
    <cellStyle name="Normal 5 2" xfId="54"/>
    <cellStyle name="Normal 6" xfId="55"/>
    <cellStyle name="Normal 6 2" xfId="67"/>
    <cellStyle name="Normal_SHEET" xfId="56"/>
    <cellStyle name="Normal_SHEET 2" xfId="57"/>
    <cellStyle name="Normal_SHEET 3" xfId="58"/>
    <cellStyle name="Normal_Sheet1" xfId="66"/>
    <cellStyle name="Note" xfId="59" builtinId="10" customBuiltin="1"/>
    <cellStyle name="Output" xfId="60" builtinId="21" customBuiltin="1"/>
    <cellStyle name="Percent 2" xfId="61"/>
    <cellStyle name="PSDec" xfId="62"/>
    <cellStyle name="Title" xfId="63" builtinId="15" customBuiltin="1"/>
    <cellStyle name="Total" xfId="64" builtinId="25" customBuiltin="1"/>
    <cellStyle name="Warning Text" xfId="65" builtinId="11" customBuiltin="1"/>
  </cellStyles>
  <dxfs count="8">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114300</xdr:rowOff>
    </xdr:from>
    <xdr:to>
      <xdr:col>2</xdr:col>
      <xdr:colOff>6412230</xdr:colOff>
      <xdr:row>0</xdr:row>
      <xdr:rowOff>114301</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114300"/>
          <a:ext cx="79552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95250</xdr:rowOff>
    </xdr:from>
    <xdr:to>
      <xdr:col>2</xdr:col>
      <xdr:colOff>6421755</xdr:colOff>
      <xdr:row>4</xdr:row>
      <xdr:rowOff>95251</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flipV="1">
          <a:off x="9525" y="933450"/>
          <a:ext cx="79552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171450</xdr:rowOff>
    </xdr:from>
    <xdr:to>
      <xdr:col>4</xdr:col>
      <xdr:colOff>0</xdr:colOff>
      <xdr:row>7</xdr:row>
      <xdr:rowOff>19050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0" y="409575"/>
          <a:ext cx="4905375" cy="1066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123825</xdr:colOff>
      <xdr:row>2</xdr:row>
      <xdr:rowOff>161926</xdr:rowOff>
    </xdr:from>
    <xdr:to>
      <xdr:col>5</xdr:col>
      <xdr:colOff>962033</xdr:colOff>
      <xdr:row>2</xdr:row>
      <xdr:rowOff>161931</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rot="10800000">
          <a:off x="5276850" y="590551"/>
          <a:ext cx="838208" cy="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68793</xdr:colOff>
      <xdr:row>1</xdr:row>
      <xdr:rowOff>105833</xdr:rowOff>
    </xdr:from>
    <xdr:to>
      <xdr:col>4</xdr:col>
      <xdr:colOff>0</xdr:colOff>
      <xdr:row>8</xdr:row>
      <xdr:rowOff>19050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68793" y="343958"/>
          <a:ext cx="4836582" cy="1208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5</xdr:col>
      <xdr:colOff>123825</xdr:colOff>
      <xdr:row>2</xdr:row>
      <xdr:rowOff>161926</xdr:rowOff>
    </xdr:from>
    <xdr:to>
      <xdr:col>5</xdr:col>
      <xdr:colOff>962033</xdr:colOff>
      <xdr:row>2</xdr:row>
      <xdr:rowOff>161931</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rot="10800000">
          <a:off x="5276850" y="590551"/>
          <a:ext cx="838208" cy="5"/>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68793</xdr:colOff>
      <xdr:row>1</xdr:row>
      <xdr:rowOff>105832</xdr:rowOff>
    </xdr:from>
    <xdr:to>
      <xdr:col>5</xdr:col>
      <xdr:colOff>4762</xdr:colOff>
      <xdr:row>7</xdr:row>
      <xdr:rowOff>114299</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68793" y="343957"/>
          <a:ext cx="5422369" cy="12276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acle\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HsSetValue"/>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o.georgia.gov/reporting-structure-and-chart-accounts" TargetMode="External"/><Relationship Id="rId2" Type="http://schemas.openxmlformats.org/officeDocument/2006/relationships/hyperlink" Target="mailto:Chelsea.bennett@sao.ga.gov" TargetMode="External"/><Relationship Id="rId1" Type="http://schemas.openxmlformats.org/officeDocument/2006/relationships/hyperlink" Target="http://sao.georgia.gov/year-end-training-video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jsample@sao.ga.gov" TargetMode="Externa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70E00"/>
    <pageSetUpPr fitToPage="1"/>
  </sheetPr>
  <dimension ref="A1:J61"/>
  <sheetViews>
    <sheetView showGridLines="0" tabSelected="1" zoomScale="110" zoomScaleNormal="110" workbookViewId="0">
      <selection activeCell="C10" sqref="C10"/>
    </sheetView>
  </sheetViews>
  <sheetFormatPr defaultColWidth="9.109375" defaultRowHeight="15.6" x14ac:dyDescent="0.3"/>
  <cols>
    <col min="1" max="1" width="17.6640625" style="19" customWidth="1"/>
    <col min="2" max="2" width="6.33203125" style="7" customWidth="1"/>
    <col min="3" max="3" width="97.6640625" style="15" customWidth="1"/>
    <col min="4" max="4" width="11.6640625" style="7" customWidth="1"/>
    <col min="5" max="6" width="11.6640625" style="34" customWidth="1"/>
    <col min="7" max="8" width="11.6640625" style="7" customWidth="1"/>
    <col min="9" max="9" width="9.88671875" style="7" customWidth="1"/>
    <col min="10" max="16384" width="9.109375" style="7"/>
  </cols>
  <sheetData>
    <row r="1" spans="1:10" s="4" customFormat="1" x14ac:dyDescent="0.3">
      <c r="A1" s="1"/>
      <c r="B1" s="2"/>
      <c r="C1" s="3"/>
      <c r="E1" s="81"/>
      <c r="F1" s="81"/>
    </row>
    <row r="2" spans="1:10" ht="17.399999999999999" x14ac:dyDescent="0.3">
      <c r="A2" s="5" t="s">
        <v>9</v>
      </c>
      <c r="B2" s="6"/>
      <c r="C2" s="129" t="s">
        <v>0</v>
      </c>
    </row>
    <row r="3" spans="1:10" x14ac:dyDescent="0.3">
      <c r="A3" s="5"/>
      <c r="B3" s="6"/>
      <c r="C3" s="8"/>
    </row>
    <row r="4" spans="1:10" s="34" customFormat="1" x14ac:dyDescent="0.3">
      <c r="A4" s="32" t="s">
        <v>10</v>
      </c>
      <c r="B4" s="33"/>
      <c r="C4" s="141">
        <v>43347</v>
      </c>
    </row>
    <row r="5" spans="1:10" x14ac:dyDescent="0.3">
      <c r="A5" s="9"/>
      <c r="B5" s="10"/>
      <c r="C5" s="11"/>
    </row>
    <row r="6" spans="1:10" ht="46.8" x14ac:dyDescent="0.3">
      <c r="A6" s="9" t="s">
        <v>11</v>
      </c>
      <c r="B6" s="10"/>
      <c r="C6" s="12" t="s">
        <v>345</v>
      </c>
    </row>
    <row r="7" spans="1:10" x14ac:dyDescent="0.3">
      <c r="A7" s="9"/>
      <c r="B7" s="10"/>
      <c r="C7" s="13"/>
    </row>
    <row r="8" spans="1:10" ht="48" customHeight="1" x14ac:dyDescent="0.3">
      <c r="A8" s="9" t="s">
        <v>12</v>
      </c>
      <c r="B8" s="10"/>
      <c r="C8" s="14" t="s">
        <v>452</v>
      </c>
    </row>
    <row r="9" spans="1:10" ht="17.25" customHeight="1" x14ac:dyDescent="0.3">
      <c r="A9" s="9"/>
      <c r="B9" s="10"/>
    </row>
    <row r="10" spans="1:10" ht="63" customHeight="1" x14ac:dyDescent="0.3">
      <c r="A10" s="9" t="s">
        <v>13</v>
      </c>
      <c r="B10" s="10"/>
      <c r="C10" s="14" t="s">
        <v>302</v>
      </c>
      <c r="D10" s="16"/>
      <c r="E10" s="82"/>
      <c r="F10" s="82"/>
      <c r="G10" s="16"/>
      <c r="H10" s="16"/>
      <c r="I10" s="16"/>
      <c r="J10" s="16"/>
    </row>
    <row r="11" spans="1:10" ht="12" customHeight="1" x14ac:dyDescent="0.3">
      <c r="A11" s="9"/>
      <c r="B11" s="10"/>
      <c r="C11" s="14"/>
      <c r="D11" s="16"/>
      <c r="E11" s="82"/>
      <c r="F11" s="82"/>
      <c r="G11" s="16"/>
      <c r="H11" s="16"/>
      <c r="I11" s="16"/>
      <c r="J11" s="16"/>
    </row>
    <row r="12" spans="1:10" ht="123.75" customHeight="1" x14ac:dyDescent="0.3">
      <c r="A12" s="9" t="s">
        <v>14</v>
      </c>
      <c r="B12" s="10"/>
      <c r="C12" s="17" t="s">
        <v>105</v>
      </c>
    </row>
    <row r="13" spans="1:10" x14ac:dyDescent="0.3">
      <c r="A13" s="9"/>
      <c r="B13" s="10"/>
      <c r="C13" s="17"/>
    </row>
    <row r="14" spans="1:10" ht="36" customHeight="1" x14ac:dyDescent="0.3">
      <c r="A14" s="9" t="s">
        <v>309</v>
      </c>
      <c r="B14" s="10"/>
      <c r="C14" s="86" t="s">
        <v>321</v>
      </c>
    </row>
    <row r="15" spans="1:10" ht="19.5" customHeight="1" x14ac:dyDescent="0.3">
      <c r="A15" s="9"/>
      <c r="B15" s="10"/>
      <c r="C15" s="128" t="s">
        <v>334</v>
      </c>
      <c r="D15" s="90"/>
      <c r="E15" s="229"/>
      <c r="F15" s="229"/>
    </row>
    <row r="16" spans="1:10" x14ac:dyDescent="0.3">
      <c r="A16" s="9"/>
      <c r="B16" s="10"/>
      <c r="C16" s="85"/>
      <c r="E16" s="85"/>
      <c r="F16" s="7"/>
    </row>
    <row r="17" spans="1:8" x14ac:dyDescent="0.3">
      <c r="A17" s="9" t="s">
        <v>15</v>
      </c>
      <c r="B17" s="10"/>
      <c r="C17" s="142" t="s">
        <v>449</v>
      </c>
    </row>
    <row r="18" spans="1:8" x14ac:dyDescent="0.3">
      <c r="A18" s="9"/>
      <c r="B18" s="10"/>
      <c r="C18" s="143" t="s">
        <v>450</v>
      </c>
    </row>
    <row r="19" spans="1:8" x14ac:dyDescent="0.3">
      <c r="A19" s="9"/>
      <c r="B19" s="10"/>
      <c r="C19" s="156" t="s">
        <v>451</v>
      </c>
    </row>
    <row r="20" spans="1:8" x14ac:dyDescent="0.3">
      <c r="A20" s="9"/>
      <c r="B20" s="10"/>
      <c r="C20" s="18"/>
    </row>
    <row r="21" spans="1:8" ht="31.2" x14ac:dyDescent="0.3">
      <c r="A21" s="9" t="s">
        <v>16</v>
      </c>
      <c r="B21" s="10"/>
      <c r="C21" s="14" t="s">
        <v>310</v>
      </c>
    </row>
    <row r="22" spans="1:8" ht="15.75" customHeight="1" x14ac:dyDescent="0.3">
      <c r="A22" s="7"/>
      <c r="C22" s="7"/>
      <c r="D22" s="16"/>
      <c r="E22" s="82"/>
      <c r="F22" s="82"/>
      <c r="G22" s="16"/>
      <c r="H22" s="16"/>
    </row>
    <row r="23" spans="1:8" ht="15.75" customHeight="1" x14ac:dyDescent="0.3">
      <c r="A23" s="7"/>
      <c r="C23" s="14" t="s">
        <v>21</v>
      </c>
      <c r="D23" s="16"/>
      <c r="E23" s="82"/>
      <c r="F23" s="82"/>
      <c r="G23" s="16"/>
      <c r="H23" s="16"/>
    </row>
    <row r="24" spans="1:8" ht="15.75" customHeight="1" x14ac:dyDescent="0.3">
      <c r="A24" s="7"/>
      <c r="C24" s="25" t="s">
        <v>22</v>
      </c>
      <c r="D24" s="16"/>
      <c r="E24" s="82"/>
      <c r="F24" s="82"/>
      <c r="G24" s="16"/>
      <c r="H24" s="16"/>
    </row>
    <row r="25" spans="1:8" ht="15.75" customHeight="1" x14ac:dyDescent="0.3">
      <c r="A25" s="7"/>
      <c r="C25" s="67" t="s">
        <v>565</v>
      </c>
      <c r="D25" s="16"/>
      <c r="E25" s="82"/>
      <c r="F25" s="82"/>
      <c r="G25" s="16"/>
      <c r="H25" s="16"/>
    </row>
    <row r="26" spans="1:8" ht="15.75" customHeight="1" x14ac:dyDescent="0.3">
      <c r="A26" s="7"/>
      <c r="C26" s="25" t="s">
        <v>23</v>
      </c>
      <c r="D26" s="16"/>
      <c r="E26" s="82"/>
      <c r="F26" s="82"/>
      <c r="G26" s="16"/>
      <c r="H26" s="16"/>
    </row>
    <row r="27" spans="1:8" ht="15.75" customHeight="1" x14ac:dyDescent="0.3">
      <c r="A27" s="7"/>
      <c r="C27" s="25" t="s">
        <v>24</v>
      </c>
      <c r="D27" s="16"/>
      <c r="E27" s="82"/>
      <c r="F27" s="82"/>
      <c r="G27" s="16"/>
      <c r="H27" s="16"/>
    </row>
    <row r="28" spans="1:8" ht="15.75" customHeight="1" x14ac:dyDescent="0.3">
      <c r="A28" s="7"/>
      <c r="C28" s="25" t="s">
        <v>339</v>
      </c>
      <c r="D28" s="16"/>
      <c r="E28" s="82"/>
      <c r="F28" s="82"/>
      <c r="G28" s="16"/>
      <c r="H28" s="16"/>
    </row>
    <row r="29" spans="1:8" x14ac:dyDescent="0.3">
      <c r="A29" s="7"/>
      <c r="C29" s="7"/>
      <c r="D29" s="16"/>
      <c r="E29" s="82"/>
      <c r="F29" s="82"/>
      <c r="G29" s="16"/>
      <c r="H29" s="16"/>
    </row>
    <row r="30" spans="1:8" ht="31.2" x14ac:dyDescent="0.3">
      <c r="A30" s="7"/>
      <c r="C30" s="224" t="s">
        <v>564</v>
      </c>
      <c r="D30" s="16"/>
      <c r="E30" s="82"/>
      <c r="F30" s="82"/>
      <c r="G30" s="16"/>
      <c r="H30" s="16"/>
    </row>
    <row r="31" spans="1:8" s="221" customFormat="1" x14ac:dyDescent="0.3">
      <c r="C31" s="205" t="s">
        <v>566</v>
      </c>
      <c r="D31" s="222"/>
      <c r="E31" s="223"/>
      <c r="F31" s="223"/>
      <c r="G31" s="222"/>
      <c r="H31" s="222"/>
    </row>
    <row r="32" spans="1:8" x14ac:dyDescent="0.3">
      <c r="A32" s="7"/>
      <c r="C32" s="230"/>
      <c r="D32" s="230"/>
      <c r="E32" s="82"/>
      <c r="F32" s="82"/>
      <c r="G32" s="16"/>
      <c r="H32" s="16"/>
    </row>
    <row r="33" spans="1:8" ht="48.75" customHeight="1" x14ac:dyDescent="0.3">
      <c r="A33" s="7"/>
      <c r="C33" s="87" t="s">
        <v>323</v>
      </c>
      <c r="D33" s="12"/>
      <c r="E33" s="82"/>
      <c r="F33" s="82"/>
      <c r="G33" s="16"/>
      <c r="H33" s="16"/>
    </row>
    <row r="34" spans="1:8" ht="16.5" customHeight="1" x14ac:dyDescent="0.3">
      <c r="A34" s="7"/>
      <c r="C34" s="20"/>
      <c r="D34" s="16"/>
      <c r="E34" s="82"/>
      <c r="F34" s="82"/>
      <c r="G34" s="16"/>
      <c r="H34" s="16"/>
    </row>
    <row r="35" spans="1:8" ht="15.75" customHeight="1" x14ac:dyDescent="0.3">
      <c r="A35" s="9" t="s">
        <v>17</v>
      </c>
      <c r="B35" s="10"/>
      <c r="D35" s="21"/>
      <c r="E35" s="83"/>
      <c r="F35" s="83"/>
      <c r="G35" s="21"/>
      <c r="H35" s="21"/>
    </row>
    <row r="36" spans="1:8" s="22" customFormat="1" ht="15.75" customHeight="1" x14ac:dyDescent="0.3">
      <c r="E36" s="84"/>
      <c r="F36" s="84"/>
    </row>
    <row r="37" spans="1:8" s="22" customFormat="1" ht="31.5" customHeight="1" x14ac:dyDescent="0.3">
      <c r="A37" s="23" t="s">
        <v>98</v>
      </c>
      <c r="B37" s="225" t="s">
        <v>312</v>
      </c>
      <c r="C37" s="226"/>
      <c r="E37" s="84"/>
      <c r="F37" s="84"/>
    </row>
    <row r="38" spans="1:8" s="22" customFormat="1" ht="15.75" customHeight="1" x14ac:dyDescent="0.3">
      <c r="E38" s="84"/>
      <c r="F38" s="84"/>
    </row>
    <row r="39" spans="1:8" s="22" customFormat="1" ht="47.25" customHeight="1" x14ac:dyDescent="0.3">
      <c r="A39" s="23" t="s">
        <v>99</v>
      </c>
      <c r="B39" s="227" t="s">
        <v>311</v>
      </c>
      <c r="C39" s="227"/>
      <c r="E39" s="84"/>
      <c r="F39" s="84"/>
    </row>
    <row r="40" spans="1:8" s="22" customFormat="1" x14ac:dyDescent="0.3">
      <c r="B40" s="24"/>
      <c r="C40" s="24"/>
      <c r="E40" s="84"/>
      <c r="F40" s="84"/>
    </row>
    <row r="41" spans="1:8" s="22" customFormat="1" x14ac:dyDescent="0.3">
      <c r="A41" s="23" t="s">
        <v>100</v>
      </c>
      <c r="B41" s="29">
        <v>1</v>
      </c>
      <c r="C41" s="155" t="s">
        <v>94</v>
      </c>
      <c r="E41" s="84"/>
      <c r="F41" s="84"/>
    </row>
    <row r="42" spans="1:8" s="22" customFormat="1" ht="15.75" customHeight="1" x14ac:dyDescent="0.3">
      <c r="B42" s="30" t="s">
        <v>90</v>
      </c>
      <c r="C42" s="28" t="s">
        <v>453</v>
      </c>
      <c r="E42" s="84"/>
      <c r="F42" s="84"/>
    </row>
    <row r="43" spans="1:8" s="22" customFormat="1" ht="45" customHeight="1" x14ac:dyDescent="0.3">
      <c r="B43" s="31" t="s">
        <v>91</v>
      </c>
      <c r="C43" s="28" t="s">
        <v>322</v>
      </c>
      <c r="E43" s="84"/>
      <c r="F43" s="84"/>
    </row>
    <row r="44" spans="1:8" s="22" customFormat="1" ht="46.5" customHeight="1" x14ac:dyDescent="0.3">
      <c r="B44" s="30"/>
      <c r="C44" s="68" t="s">
        <v>197</v>
      </c>
      <c r="E44" s="84"/>
      <c r="F44" s="84"/>
    </row>
    <row r="45" spans="1:8" x14ac:dyDescent="0.3">
      <c r="B45" s="30" t="s">
        <v>92</v>
      </c>
      <c r="C45" s="28" t="s">
        <v>95</v>
      </c>
    </row>
    <row r="46" spans="1:8" ht="28.2" x14ac:dyDescent="0.3">
      <c r="B46" s="79" t="s">
        <v>93</v>
      </c>
      <c r="C46" s="80" t="s">
        <v>417</v>
      </c>
    </row>
    <row r="47" spans="1:8" s="91" customFormat="1" ht="28.95" customHeight="1" x14ac:dyDescent="0.25">
      <c r="B47" s="31" t="s">
        <v>303</v>
      </c>
      <c r="C47" s="190" t="s">
        <v>418</v>
      </c>
      <c r="E47" s="92"/>
      <c r="F47" s="92"/>
    </row>
    <row r="48" spans="1:8" s="91" customFormat="1" ht="27.6" x14ac:dyDescent="0.25">
      <c r="B48" s="31" t="s">
        <v>353</v>
      </c>
      <c r="C48" s="135" t="s">
        <v>425</v>
      </c>
      <c r="D48" s="136"/>
      <c r="E48" s="92"/>
      <c r="F48" s="92"/>
    </row>
    <row r="49" spans="1:6" s="91" customFormat="1" ht="44.4" customHeight="1" x14ac:dyDescent="0.25">
      <c r="B49" s="31" t="s">
        <v>416</v>
      </c>
      <c r="C49" s="190" t="s">
        <v>426</v>
      </c>
      <c r="E49" s="92"/>
      <c r="F49" s="92"/>
    </row>
    <row r="50" spans="1:6" x14ac:dyDescent="0.3">
      <c r="B50" s="31"/>
      <c r="C50" s="28"/>
    </row>
    <row r="51" spans="1:6" s="22" customFormat="1" x14ac:dyDescent="0.3">
      <c r="A51" s="23" t="s">
        <v>101</v>
      </c>
      <c r="B51" s="29">
        <v>1</v>
      </c>
      <c r="C51" s="155" t="s">
        <v>96</v>
      </c>
      <c r="E51" s="84"/>
      <c r="F51" s="84"/>
    </row>
    <row r="52" spans="1:6" s="22" customFormat="1" ht="33" customHeight="1" x14ac:dyDescent="0.3">
      <c r="B52" s="31" t="s">
        <v>90</v>
      </c>
      <c r="C52" s="28" t="s">
        <v>457</v>
      </c>
      <c r="E52" s="84"/>
      <c r="F52" s="84"/>
    </row>
    <row r="53" spans="1:6" s="22" customFormat="1" ht="16.2" customHeight="1" x14ac:dyDescent="0.3">
      <c r="B53" s="31" t="s">
        <v>91</v>
      </c>
      <c r="C53" s="189" t="s">
        <v>304</v>
      </c>
      <c r="E53" s="84"/>
      <c r="F53" s="84"/>
    </row>
    <row r="54" spans="1:6" s="22" customFormat="1" ht="27.75" customHeight="1" x14ac:dyDescent="0.3">
      <c r="B54" s="30"/>
      <c r="C54" s="68" t="s">
        <v>198</v>
      </c>
      <c r="E54" s="84"/>
      <c r="F54" s="84"/>
    </row>
    <row r="55" spans="1:6" x14ac:dyDescent="0.3">
      <c r="B55" s="30" t="s">
        <v>92</v>
      </c>
      <c r="C55" s="28" t="s">
        <v>97</v>
      </c>
    </row>
    <row r="56" spans="1:6" ht="28.2" x14ac:dyDescent="0.3">
      <c r="B56" s="31" t="s">
        <v>93</v>
      </c>
      <c r="C56" s="80" t="s">
        <v>419</v>
      </c>
    </row>
    <row r="57" spans="1:6" s="91" customFormat="1" ht="27.6" x14ac:dyDescent="0.25">
      <c r="B57" s="31" t="s">
        <v>303</v>
      </c>
      <c r="C57" s="78" t="s">
        <v>420</v>
      </c>
      <c r="E57" s="92"/>
      <c r="F57" s="92"/>
    </row>
    <row r="58" spans="1:6" s="91" customFormat="1" ht="27.6" x14ac:dyDescent="0.25">
      <c r="B58" s="31" t="s">
        <v>353</v>
      </c>
      <c r="C58" s="135" t="s">
        <v>425</v>
      </c>
      <c r="D58" s="136"/>
      <c r="E58" s="92"/>
      <c r="F58" s="92"/>
    </row>
    <row r="59" spans="1:6" s="91" customFormat="1" ht="45" customHeight="1" x14ac:dyDescent="0.25">
      <c r="B59" s="31" t="s">
        <v>416</v>
      </c>
      <c r="C59" s="78" t="s">
        <v>427</v>
      </c>
      <c r="E59" s="92"/>
      <c r="F59" s="92"/>
    </row>
    <row r="61" spans="1:6" ht="114" customHeight="1" x14ac:dyDescent="0.3">
      <c r="B61" s="31"/>
      <c r="C61" s="228" t="s">
        <v>454</v>
      </c>
      <c r="D61" s="228"/>
    </row>
  </sheetData>
  <sheetProtection algorithmName="SHA-512" hashValue="62AI4FMWnB12Lze+f3GPe+mG/hTqqf6mP+4fD3aSms/VpPSlyftqgwUXGLdGQZtdsNvCtN6CaKskmvLVihc6BA==" saltValue="0N5FoMd4BoyrJXXnS5Y/Ow==" spinCount="100000" sheet="1" formatCells="0" formatColumns="0" formatRows="0" insertColumns="0" insertRows="0"/>
  <mergeCells count="5">
    <mergeCell ref="B37:C37"/>
    <mergeCell ref="B39:C39"/>
    <mergeCell ref="C61:D61"/>
    <mergeCell ref="E15:F15"/>
    <mergeCell ref="C32:D32"/>
  </mergeCells>
  <hyperlinks>
    <hyperlink ref="C15" r:id="rId1"/>
    <hyperlink ref="C18" r:id="rId2"/>
    <hyperlink ref="C31" r:id="rId3" display="State Reporting Enity and GAAP Funds"/>
  </hyperlinks>
  <pageMargins left="0.35" right="0.45" top="1" bottom="0.75" header="0.35" footer="0.5"/>
  <pageSetup scale="73" fitToHeight="0" orientation="portrait" r:id="rId4"/>
  <headerFooter>
    <oddHeader xml:space="preserve">&amp;L&amp;"Times New Roman,Bold"&amp;12&amp;K870E00&amp;G&amp;C&amp;"Arial,Bold"&amp;12
&amp;R&amp;"Times New Roman,Bold"&amp;12&amp;K002060 2018 CAFR Information
</oddHeader>
    <oddFooter>&amp;L&amp;"Times New Roman,Italic"&amp;9Page &amp;P of &amp;N
&amp;Z&amp;F &amp;A&amp;R&amp;"Times New Roman,Italic"&amp;9&amp;D &amp;T</oddFooter>
  </headerFooter>
  <rowBreaks count="1" manualBreakCount="1">
    <brk id="34" max="3" man="1"/>
  </rowBreaks>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C195"/>
  <sheetViews>
    <sheetView zoomScaleNormal="100" workbookViewId="0">
      <selection activeCell="G7" sqref="G7"/>
    </sheetView>
  </sheetViews>
  <sheetFormatPr defaultColWidth="9.109375" defaultRowHeight="13.8" x14ac:dyDescent="0.25"/>
  <cols>
    <col min="1" max="1" width="2.88671875" style="40" customWidth="1"/>
    <col min="2" max="2" width="4.33203125" style="40" customWidth="1"/>
    <col min="3" max="3" width="14" style="40" customWidth="1"/>
    <col min="4" max="4" width="52.44140625" style="40" customWidth="1"/>
    <col min="5" max="5" width="3.6640625" style="40" customWidth="1"/>
    <col min="6" max="6" width="15" style="42" bestFit="1" customWidth="1"/>
    <col min="7" max="7" width="3.6640625" style="40" customWidth="1"/>
    <col min="8" max="8" width="21.5546875" style="41" customWidth="1"/>
    <col min="9" max="9" width="13.109375" style="41" customWidth="1"/>
    <col min="10" max="10" width="21.6640625" style="147" customWidth="1"/>
    <col min="11" max="11" width="27.6640625" style="41" bestFit="1" customWidth="1"/>
    <col min="12" max="12" width="15.33203125" style="125" customWidth="1"/>
    <col min="13" max="13" width="15.109375" style="151" customWidth="1"/>
    <col min="14" max="14" width="43.5546875" style="125" customWidth="1"/>
    <col min="15" max="19" width="9.109375" style="40"/>
    <col min="20" max="20" width="9.109375" style="44"/>
    <col min="21" max="21" width="12.5546875" style="44" customWidth="1"/>
    <col min="22" max="25" width="9.109375" style="44"/>
    <col min="26" max="26" width="10.88671875" style="26" bestFit="1" customWidth="1"/>
    <col min="27" max="27" width="65.33203125" style="26" customWidth="1"/>
    <col min="28" max="28" width="9.109375" style="26"/>
    <col min="29" max="29" width="9.109375" style="27"/>
    <col min="30" max="37" width="9.109375" style="40"/>
    <col min="38" max="38" width="14.33203125" style="40" hidden="1" customWidth="1"/>
    <col min="39" max="103" width="9.109375" style="40"/>
    <col min="104" max="104" width="10.88671875" style="26" customWidth="1"/>
    <col min="105" max="105" width="10" style="26" customWidth="1"/>
    <col min="106" max="106" width="9.109375" style="26" customWidth="1"/>
    <col min="107" max="107" width="9.109375" style="27" customWidth="1"/>
    <col min="108" max="16384" width="9.109375" style="40"/>
  </cols>
  <sheetData>
    <row r="1" spans="1:107" s="35" customFormat="1" ht="18" x14ac:dyDescent="0.35">
      <c r="A1" s="130" t="s">
        <v>0</v>
      </c>
      <c r="F1" s="37"/>
      <c r="H1" s="36"/>
      <c r="I1" s="36"/>
      <c r="J1" s="146"/>
      <c r="K1" s="36"/>
      <c r="L1" s="124"/>
      <c r="M1" s="150"/>
      <c r="N1" s="124"/>
      <c r="T1" s="43"/>
      <c r="V1" s="43"/>
      <c r="W1" s="43"/>
      <c r="X1" s="43"/>
      <c r="Y1" s="43"/>
      <c r="Z1" s="93"/>
      <c r="AA1" s="94"/>
      <c r="AB1" s="95"/>
      <c r="AC1" s="96"/>
    </row>
    <row r="2" spans="1:107" x14ac:dyDescent="0.25">
      <c r="Z2" s="97"/>
      <c r="AA2" s="98"/>
      <c r="AB2" s="97"/>
      <c r="AC2" s="99"/>
      <c r="AL2" s="40" t="s">
        <v>25</v>
      </c>
    </row>
    <row r="3" spans="1:107" ht="21" customHeight="1" x14ac:dyDescent="0.3">
      <c r="A3" s="100"/>
      <c r="B3" s="38" t="s">
        <v>18</v>
      </c>
      <c r="C3" s="101" t="s">
        <v>78</v>
      </c>
      <c r="D3" s="64"/>
      <c r="G3" s="187" t="s">
        <v>341</v>
      </c>
      <c r="H3" s="188"/>
      <c r="Z3" s="97"/>
      <c r="AA3" s="98"/>
      <c r="AB3" s="97"/>
      <c r="AC3" s="99"/>
    </row>
    <row r="4" spans="1:107" ht="15.6" x14ac:dyDescent="0.3">
      <c r="A4" s="100"/>
      <c r="B4" s="102"/>
      <c r="C4" s="101" t="s">
        <v>79</v>
      </c>
      <c r="D4" s="65" t="e">
        <f>VLOOKUP(D3,'Entity List '!A:B,2,FALSE)</f>
        <v>#N/A</v>
      </c>
      <c r="G4" s="187" t="s">
        <v>342</v>
      </c>
      <c r="H4" s="188"/>
      <c r="Z4" s="97"/>
      <c r="AA4" s="98"/>
      <c r="AB4" s="97"/>
      <c r="AC4" s="99"/>
    </row>
    <row r="5" spans="1:107" x14ac:dyDescent="0.25">
      <c r="A5" s="100"/>
      <c r="B5" s="102"/>
      <c r="C5" s="101" t="s">
        <v>80</v>
      </c>
      <c r="D5" s="64"/>
      <c r="Z5" s="97"/>
      <c r="AA5" s="98"/>
      <c r="AB5" s="97"/>
      <c r="AC5" s="99"/>
    </row>
    <row r="6" spans="1:107" x14ac:dyDescent="0.25">
      <c r="A6" s="100"/>
      <c r="B6" s="102"/>
      <c r="C6" s="101" t="s">
        <v>81</v>
      </c>
      <c r="D6" s="66"/>
      <c r="Z6" s="97"/>
      <c r="AA6" s="98"/>
      <c r="AB6" s="97"/>
      <c r="AC6" s="99"/>
    </row>
    <row r="7" spans="1:107" x14ac:dyDescent="0.25">
      <c r="B7" s="102"/>
      <c r="C7" s="101" t="s">
        <v>306</v>
      </c>
      <c r="D7" s="122"/>
      <c r="Z7" s="97"/>
      <c r="AA7" s="98"/>
      <c r="AB7" s="97"/>
      <c r="AC7" s="99"/>
    </row>
    <row r="8" spans="1:107" ht="6" customHeight="1" x14ac:dyDescent="0.25">
      <c r="B8" s="102"/>
      <c r="C8" s="102"/>
      <c r="D8" s="102"/>
      <c r="Z8" s="97"/>
      <c r="AA8" s="98"/>
      <c r="AB8" s="97"/>
      <c r="AC8" s="99"/>
    </row>
    <row r="9" spans="1:107" x14ac:dyDescent="0.25">
      <c r="Z9" s="97"/>
      <c r="AA9" s="98"/>
      <c r="AB9" s="97"/>
      <c r="AC9" s="99"/>
    </row>
    <row r="10" spans="1:107" ht="14.4" thickBot="1" x14ac:dyDescent="0.3">
      <c r="Z10" s="97"/>
      <c r="AA10" s="98"/>
      <c r="AB10" s="97"/>
      <c r="AC10" s="99"/>
    </row>
    <row r="11" spans="1:107" ht="16.2" thickBot="1" x14ac:dyDescent="0.35">
      <c r="B11" s="38" t="s">
        <v>19</v>
      </c>
      <c r="C11" s="103"/>
      <c r="D11" s="63" t="s">
        <v>193</v>
      </c>
      <c r="Z11" s="97"/>
      <c r="AA11" s="98"/>
      <c r="AB11" s="97"/>
      <c r="AC11" s="99"/>
    </row>
    <row r="12" spans="1:107" ht="15.6" x14ac:dyDescent="0.3">
      <c r="D12" s="39"/>
      <c r="Z12" s="97"/>
      <c r="AA12" s="98"/>
      <c r="AB12" s="97"/>
      <c r="AC12" s="99"/>
    </row>
    <row r="13" spans="1:107" ht="41.4" x14ac:dyDescent="0.25">
      <c r="D13" s="88" t="s">
        <v>355</v>
      </c>
      <c r="Z13" s="97"/>
      <c r="AA13" s="98"/>
      <c r="AB13" s="97"/>
      <c r="AC13" s="99"/>
    </row>
    <row r="14" spans="1:107" s="191" customFormat="1" ht="14.4" thickBot="1" x14ac:dyDescent="0.3">
      <c r="D14" s="192"/>
      <c r="F14" s="193"/>
      <c r="H14" s="194"/>
      <c r="I14" s="194"/>
      <c r="J14" s="195"/>
      <c r="K14" s="194"/>
      <c r="L14" s="196"/>
      <c r="M14" s="197"/>
      <c r="N14" s="196"/>
      <c r="T14" s="198"/>
      <c r="U14" s="198"/>
      <c r="V14" s="198"/>
      <c r="W14" s="198"/>
      <c r="X14" s="198"/>
      <c r="Y14" s="198"/>
      <c r="Z14" s="199"/>
      <c r="AA14" s="200"/>
      <c r="AB14" s="199"/>
      <c r="AC14" s="201"/>
      <c r="CZ14" s="202"/>
      <c r="DA14" s="202"/>
      <c r="DB14" s="202"/>
      <c r="DC14" s="203"/>
    </row>
    <row r="15" spans="1:107" ht="14.4" thickBot="1" x14ac:dyDescent="0.3">
      <c r="C15" s="231" t="s">
        <v>456</v>
      </c>
      <c r="D15" s="232"/>
      <c r="Z15" s="97"/>
      <c r="AA15" s="98"/>
      <c r="AB15" s="97"/>
      <c r="AC15" s="99"/>
    </row>
    <row r="16" spans="1:107" ht="15.6" x14ac:dyDescent="0.3">
      <c r="B16" s="38" t="s">
        <v>20</v>
      </c>
      <c r="C16" s="40" t="s">
        <v>85</v>
      </c>
      <c r="Z16" s="97"/>
      <c r="AA16" s="98"/>
      <c r="AB16" s="97"/>
      <c r="AC16" s="99"/>
    </row>
    <row r="17" spans="3:107" x14ac:dyDescent="0.25">
      <c r="C17" s="40" t="s">
        <v>356</v>
      </c>
      <c r="H17" s="104" t="s">
        <v>1</v>
      </c>
      <c r="I17" s="104"/>
      <c r="J17" s="148" t="s">
        <v>1</v>
      </c>
      <c r="K17" s="104"/>
      <c r="L17" s="126" t="s">
        <v>346</v>
      </c>
      <c r="Z17" s="97"/>
      <c r="AA17" s="98"/>
      <c r="AB17" s="97"/>
      <c r="AC17" s="99"/>
      <c r="CZ17" s="40"/>
      <c r="DA17" s="40"/>
      <c r="DB17" s="40"/>
      <c r="DC17" s="40"/>
    </row>
    <row r="18" spans="3:107" x14ac:dyDescent="0.25">
      <c r="H18" s="104" t="s">
        <v>318</v>
      </c>
      <c r="I18" s="104" t="s">
        <v>316</v>
      </c>
      <c r="J18" s="148" t="s">
        <v>319</v>
      </c>
      <c r="K18" s="137" t="s">
        <v>421</v>
      </c>
      <c r="L18" s="126" t="s">
        <v>347</v>
      </c>
      <c r="Z18" s="97"/>
      <c r="AA18" s="98"/>
      <c r="AB18" s="97"/>
      <c r="AC18" s="99"/>
    </row>
    <row r="19" spans="3:107" x14ac:dyDescent="0.25">
      <c r="H19" s="104" t="s">
        <v>313</v>
      </c>
      <c r="I19" s="104" t="s">
        <v>313</v>
      </c>
      <c r="J19" s="148" t="s">
        <v>313</v>
      </c>
      <c r="K19" s="137" t="s">
        <v>415</v>
      </c>
      <c r="L19" s="126" t="s">
        <v>348</v>
      </c>
      <c r="Z19" s="97"/>
      <c r="AA19" s="98"/>
      <c r="AB19" s="97"/>
      <c r="AC19" s="99"/>
    </row>
    <row r="20" spans="3:107" s="105" customFormat="1" x14ac:dyDescent="0.25">
      <c r="E20" s="106"/>
      <c r="F20" s="106" t="s">
        <v>6</v>
      </c>
      <c r="H20" s="104" t="s">
        <v>320</v>
      </c>
      <c r="I20" s="104" t="s">
        <v>314</v>
      </c>
      <c r="J20" s="148" t="s">
        <v>320</v>
      </c>
      <c r="K20" s="137" t="s">
        <v>422</v>
      </c>
      <c r="L20" s="126" t="s">
        <v>349</v>
      </c>
      <c r="M20" s="152"/>
      <c r="N20" s="127"/>
      <c r="T20" s="107"/>
      <c r="U20" s="107"/>
      <c r="V20" s="107"/>
      <c r="W20" s="107"/>
      <c r="X20" s="107"/>
      <c r="Y20" s="107"/>
      <c r="Z20" s="97"/>
      <c r="AA20" s="98"/>
      <c r="AB20" s="97"/>
      <c r="AC20" s="99"/>
    </row>
    <row r="21" spans="3:107" s="105" customFormat="1" x14ac:dyDescent="0.25">
      <c r="C21" s="106" t="s">
        <v>77</v>
      </c>
      <c r="D21" s="106" t="s">
        <v>196</v>
      </c>
      <c r="E21" s="108"/>
      <c r="F21" s="108" t="s">
        <v>5</v>
      </c>
      <c r="H21" s="109" t="s">
        <v>2</v>
      </c>
      <c r="I21" s="109" t="s">
        <v>315</v>
      </c>
      <c r="J21" s="149" t="s">
        <v>2</v>
      </c>
      <c r="K21" s="137" t="s">
        <v>423</v>
      </c>
      <c r="L21" s="126" t="s">
        <v>354</v>
      </c>
      <c r="M21" s="153" t="s">
        <v>351</v>
      </c>
      <c r="N21" s="126" t="s">
        <v>352</v>
      </c>
      <c r="T21" s="107"/>
      <c r="U21" s="107"/>
      <c r="V21" s="107"/>
      <c r="W21" s="107"/>
      <c r="X21" s="107"/>
      <c r="Y21" s="107"/>
      <c r="Z21" s="97"/>
      <c r="AA21" s="98"/>
      <c r="AB21" s="97"/>
      <c r="AC21" s="99"/>
    </row>
    <row r="22" spans="3:107" x14ac:dyDescent="0.25">
      <c r="C22" s="71"/>
      <c r="D22" s="72" t="e">
        <f>VLOOKUP(C22,'Entity List '!A:B,2,FALSE)</f>
        <v>#N/A</v>
      </c>
      <c r="J22" s="147">
        <f>SUM(H22:I22)</f>
        <v>0</v>
      </c>
      <c r="K22" s="138"/>
      <c r="M22" s="154">
        <f>J22-L22</f>
        <v>0</v>
      </c>
      <c r="Z22" s="97"/>
      <c r="AA22" s="98"/>
      <c r="AB22" s="97"/>
      <c r="AC22" s="99"/>
      <c r="CZ22" s="40"/>
      <c r="DA22" s="40"/>
      <c r="DB22" s="40"/>
      <c r="DC22" s="40"/>
    </row>
    <row r="23" spans="3:107" x14ac:dyDescent="0.25">
      <c r="C23" s="71"/>
      <c r="D23" s="72" t="e">
        <f>VLOOKUP(C23,'Entity List '!A:B,2,FALSE)</f>
        <v>#N/A</v>
      </c>
      <c r="J23" s="147">
        <f t="shared" ref="J23:J86" si="0">SUM(H23:I23)</f>
        <v>0</v>
      </c>
      <c r="K23" s="138"/>
      <c r="M23" s="154">
        <f t="shared" ref="M23:M86" si="1">J23-L23</f>
        <v>0</v>
      </c>
      <c r="Z23" s="97"/>
      <c r="AA23" s="98"/>
      <c r="AB23" s="97"/>
      <c r="AC23" s="99"/>
    </row>
    <row r="24" spans="3:107" x14ac:dyDescent="0.25">
      <c r="C24" s="71"/>
      <c r="D24" s="72" t="e">
        <f>VLOOKUP(C24,'Entity List '!A:B,2,FALSE)</f>
        <v>#N/A</v>
      </c>
      <c r="J24" s="147">
        <f t="shared" si="0"/>
        <v>0</v>
      </c>
      <c r="K24" s="138"/>
      <c r="M24" s="154">
        <f t="shared" si="1"/>
        <v>0</v>
      </c>
      <c r="Z24" s="97"/>
      <c r="AA24" s="98"/>
      <c r="AB24" s="97"/>
      <c r="AC24" s="99"/>
    </row>
    <row r="25" spans="3:107" x14ac:dyDescent="0.25">
      <c r="C25" s="71"/>
      <c r="D25" s="72" t="e">
        <f>VLOOKUP(C25,'Entity List '!A:B,2,FALSE)</f>
        <v>#N/A</v>
      </c>
      <c r="J25" s="147">
        <f t="shared" si="0"/>
        <v>0</v>
      </c>
      <c r="K25" s="138"/>
      <c r="M25" s="154">
        <f t="shared" si="1"/>
        <v>0</v>
      </c>
      <c r="Z25" s="97"/>
      <c r="AA25" s="98"/>
      <c r="AB25" s="97"/>
      <c r="AC25" s="99"/>
    </row>
    <row r="26" spans="3:107" x14ac:dyDescent="0.25">
      <c r="C26" s="71"/>
      <c r="D26" s="72" t="e">
        <f>VLOOKUP(C26,'Entity List '!A:B,2,FALSE)</f>
        <v>#N/A</v>
      </c>
      <c r="J26" s="147">
        <f t="shared" si="0"/>
        <v>0</v>
      </c>
      <c r="K26" s="138"/>
      <c r="M26" s="154">
        <f t="shared" si="1"/>
        <v>0</v>
      </c>
      <c r="Z26" s="97"/>
      <c r="AA26" s="98"/>
      <c r="AB26" s="97"/>
      <c r="AC26" s="99"/>
    </row>
    <row r="27" spans="3:107" x14ac:dyDescent="0.25">
      <c r="C27" s="71"/>
      <c r="D27" s="72" t="e">
        <f>VLOOKUP(C27,'Entity List '!A:B,2,FALSE)</f>
        <v>#N/A</v>
      </c>
      <c r="J27" s="147">
        <f t="shared" si="0"/>
        <v>0</v>
      </c>
      <c r="K27" s="138"/>
      <c r="M27" s="154">
        <f t="shared" si="1"/>
        <v>0</v>
      </c>
      <c r="Z27" s="97"/>
      <c r="AA27" s="98"/>
      <c r="AB27" s="97"/>
      <c r="AC27" s="99"/>
    </row>
    <row r="28" spans="3:107" x14ac:dyDescent="0.25">
      <c r="C28" s="71"/>
      <c r="D28" s="72" t="e">
        <f>VLOOKUP(C28,'Entity List '!A:B,2,FALSE)</f>
        <v>#N/A</v>
      </c>
      <c r="J28" s="147">
        <f t="shared" si="0"/>
        <v>0</v>
      </c>
      <c r="K28" s="138"/>
      <c r="M28" s="154">
        <f t="shared" si="1"/>
        <v>0</v>
      </c>
      <c r="Z28" s="97"/>
      <c r="AA28" s="98"/>
      <c r="AB28" s="97"/>
      <c r="AC28" s="99"/>
    </row>
    <row r="29" spans="3:107" x14ac:dyDescent="0.25">
      <c r="C29" s="71"/>
      <c r="D29" s="72" t="e">
        <f>VLOOKUP(C29,'Entity List '!A:B,2,FALSE)</f>
        <v>#N/A</v>
      </c>
      <c r="J29" s="147">
        <f t="shared" si="0"/>
        <v>0</v>
      </c>
      <c r="K29" s="138"/>
      <c r="M29" s="154">
        <f t="shared" si="1"/>
        <v>0</v>
      </c>
      <c r="Z29" s="97"/>
      <c r="AA29" s="98"/>
      <c r="AB29" s="97"/>
      <c r="AC29" s="99"/>
    </row>
    <row r="30" spans="3:107" x14ac:dyDescent="0.25">
      <c r="C30" s="71"/>
      <c r="D30" s="72" t="e">
        <f>VLOOKUP(C30,'Entity List '!A:B,2,FALSE)</f>
        <v>#N/A</v>
      </c>
      <c r="J30" s="147">
        <f t="shared" si="0"/>
        <v>0</v>
      </c>
      <c r="K30" s="138"/>
      <c r="M30" s="154">
        <f t="shared" si="1"/>
        <v>0</v>
      </c>
      <c r="Z30" s="97"/>
      <c r="AA30" s="98"/>
      <c r="AB30" s="97"/>
      <c r="AC30" s="99"/>
    </row>
    <row r="31" spans="3:107" x14ac:dyDescent="0.25">
      <c r="C31" s="71"/>
      <c r="D31" s="72" t="e">
        <f>VLOOKUP(C31,'Entity List '!A:B,2,FALSE)</f>
        <v>#N/A</v>
      </c>
      <c r="J31" s="147">
        <f t="shared" si="0"/>
        <v>0</v>
      </c>
      <c r="K31" s="138"/>
      <c r="M31" s="154">
        <f t="shared" si="1"/>
        <v>0</v>
      </c>
      <c r="Z31" s="97"/>
      <c r="AA31" s="98"/>
      <c r="AB31" s="97"/>
      <c r="AC31" s="99"/>
    </row>
    <row r="32" spans="3:107" x14ac:dyDescent="0.25">
      <c r="C32" s="71"/>
      <c r="D32" s="72" t="e">
        <f>VLOOKUP(C32,'Entity List '!A:B,2,FALSE)</f>
        <v>#N/A</v>
      </c>
      <c r="J32" s="147">
        <f t="shared" si="0"/>
        <v>0</v>
      </c>
      <c r="K32" s="138"/>
      <c r="M32" s="154">
        <f t="shared" si="1"/>
        <v>0</v>
      </c>
      <c r="Z32" s="97"/>
      <c r="AA32" s="98"/>
      <c r="AB32" s="97"/>
      <c r="AC32" s="99"/>
    </row>
    <row r="33" spans="3:29" x14ac:dyDescent="0.25">
      <c r="C33" s="71"/>
      <c r="D33" s="72" t="e">
        <f>VLOOKUP(C33,'Entity List '!A:B,2,FALSE)</f>
        <v>#N/A</v>
      </c>
      <c r="J33" s="147">
        <f t="shared" si="0"/>
        <v>0</v>
      </c>
      <c r="K33" s="138"/>
      <c r="M33" s="154">
        <f t="shared" si="1"/>
        <v>0</v>
      </c>
      <c r="Z33" s="97"/>
      <c r="AA33" s="98"/>
      <c r="AB33" s="97"/>
      <c r="AC33" s="99"/>
    </row>
    <row r="34" spans="3:29" x14ac:dyDescent="0.25">
      <c r="C34" s="71"/>
      <c r="D34" s="72" t="e">
        <f>VLOOKUP(C34,'Entity List '!A:B,2,FALSE)</f>
        <v>#N/A</v>
      </c>
      <c r="J34" s="147">
        <f t="shared" si="0"/>
        <v>0</v>
      </c>
      <c r="K34" s="138"/>
      <c r="M34" s="154">
        <f t="shared" si="1"/>
        <v>0</v>
      </c>
      <c r="Z34" s="97"/>
      <c r="AA34" s="98"/>
      <c r="AB34" s="97"/>
      <c r="AC34" s="99"/>
    </row>
    <row r="35" spans="3:29" x14ac:dyDescent="0.25">
      <c r="C35" s="71"/>
      <c r="D35" s="72" t="e">
        <f>VLOOKUP(C35,'Entity List '!A:B,2,FALSE)</f>
        <v>#N/A</v>
      </c>
      <c r="J35" s="147">
        <f t="shared" si="0"/>
        <v>0</v>
      </c>
      <c r="K35" s="138"/>
      <c r="M35" s="154">
        <f t="shared" si="1"/>
        <v>0</v>
      </c>
      <c r="Z35" s="97"/>
      <c r="AA35" s="98"/>
      <c r="AB35" s="97"/>
      <c r="AC35" s="99"/>
    </row>
    <row r="36" spans="3:29" x14ac:dyDescent="0.25">
      <c r="C36" s="71"/>
      <c r="D36" s="72" t="e">
        <f>VLOOKUP(C36,'Entity List '!A:B,2,FALSE)</f>
        <v>#N/A</v>
      </c>
      <c r="J36" s="147">
        <f t="shared" si="0"/>
        <v>0</v>
      </c>
      <c r="K36" s="138"/>
      <c r="M36" s="154">
        <f t="shared" si="1"/>
        <v>0</v>
      </c>
      <c r="Z36" s="97"/>
      <c r="AA36" s="98"/>
      <c r="AB36" s="97"/>
      <c r="AC36" s="99"/>
    </row>
    <row r="37" spans="3:29" x14ac:dyDescent="0.25">
      <c r="C37" s="71"/>
      <c r="D37" s="72" t="e">
        <f>VLOOKUP(C37,'Entity List '!A:B,2,FALSE)</f>
        <v>#N/A</v>
      </c>
      <c r="J37" s="147">
        <f t="shared" si="0"/>
        <v>0</v>
      </c>
      <c r="K37" s="138"/>
      <c r="M37" s="154">
        <f t="shared" si="1"/>
        <v>0</v>
      </c>
      <c r="Z37" s="97"/>
      <c r="AA37" s="98"/>
      <c r="AB37" s="97"/>
      <c r="AC37" s="99"/>
    </row>
    <row r="38" spans="3:29" x14ac:dyDescent="0.25">
      <c r="C38" s="71"/>
      <c r="D38" s="72" t="e">
        <f>VLOOKUP(C38,'Entity List '!A:B,2,FALSE)</f>
        <v>#N/A</v>
      </c>
      <c r="J38" s="147">
        <f t="shared" si="0"/>
        <v>0</v>
      </c>
      <c r="K38" s="138"/>
      <c r="M38" s="154">
        <f t="shared" si="1"/>
        <v>0</v>
      </c>
      <c r="Z38" s="97"/>
      <c r="AA38" s="98"/>
      <c r="AB38" s="97"/>
      <c r="AC38" s="99"/>
    </row>
    <row r="39" spans="3:29" x14ac:dyDescent="0.25">
      <c r="C39" s="71"/>
      <c r="D39" s="72" t="e">
        <f>VLOOKUP(C39,'Entity List '!A:B,2,FALSE)</f>
        <v>#N/A</v>
      </c>
      <c r="J39" s="147">
        <f t="shared" si="0"/>
        <v>0</v>
      </c>
      <c r="K39" s="138"/>
      <c r="M39" s="154">
        <f t="shared" si="1"/>
        <v>0</v>
      </c>
      <c r="Z39" s="97"/>
      <c r="AA39" s="98"/>
      <c r="AB39" s="97"/>
      <c r="AC39" s="99"/>
    </row>
    <row r="40" spans="3:29" x14ac:dyDescent="0.25">
      <c r="C40" s="71"/>
      <c r="D40" s="72" t="e">
        <f>VLOOKUP(C40,'Entity List '!A:B,2,FALSE)</f>
        <v>#N/A</v>
      </c>
      <c r="J40" s="147">
        <f t="shared" si="0"/>
        <v>0</v>
      </c>
      <c r="K40" s="138"/>
      <c r="M40" s="154">
        <f t="shared" si="1"/>
        <v>0</v>
      </c>
      <c r="Z40" s="97"/>
      <c r="AA40" s="98"/>
      <c r="AB40" s="97"/>
      <c r="AC40" s="99"/>
    </row>
    <row r="41" spans="3:29" x14ac:dyDescent="0.25">
      <c r="C41" s="71"/>
      <c r="D41" s="72" t="e">
        <f>VLOOKUP(C41,'Entity List '!A:B,2,FALSE)</f>
        <v>#N/A</v>
      </c>
      <c r="J41" s="147">
        <f t="shared" si="0"/>
        <v>0</v>
      </c>
      <c r="K41" s="138"/>
      <c r="M41" s="154">
        <f t="shared" si="1"/>
        <v>0</v>
      </c>
      <c r="Z41" s="97"/>
      <c r="AA41" s="98"/>
      <c r="AB41" s="97"/>
      <c r="AC41" s="99"/>
    </row>
    <row r="42" spans="3:29" x14ac:dyDescent="0.25">
      <c r="C42" s="71"/>
      <c r="D42" s="72" t="e">
        <f>VLOOKUP(C42,'Entity List '!A:B,2,FALSE)</f>
        <v>#N/A</v>
      </c>
      <c r="J42" s="147">
        <f t="shared" si="0"/>
        <v>0</v>
      </c>
      <c r="K42" s="138"/>
      <c r="M42" s="154">
        <f t="shared" si="1"/>
        <v>0</v>
      </c>
      <c r="Z42" s="97"/>
      <c r="AA42" s="98"/>
      <c r="AB42" s="97"/>
      <c r="AC42" s="99"/>
    </row>
    <row r="43" spans="3:29" x14ac:dyDescent="0.25">
      <c r="C43" s="71"/>
      <c r="D43" s="72" t="e">
        <f>VLOOKUP(C43,'Entity List '!A:B,2,FALSE)</f>
        <v>#N/A</v>
      </c>
      <c r="J43" s="147">
        <f t="shared" si="0"/>
        <v>0</v>
      </c>
      <c r="K43" s="138"/>
      <c r="M43" s="154">
        <f t="shared" si="1"/>
        <v>0</v>
      </c>
      <c r="Z43" s="97"/>
      <c r="AA43" s="98"/>
      <c r="AB43" s="97"/>
      <c r="AC43" s="99"/>
    </row>
    <row r="44" spans="3:29" x14ac:dyDescent="0.25">
      <c r="C44" s="71"/>
      <c r="D44" s="72" t="e">
        <f>VLOOKUP(C44,'Entity List '!A:B,2,FALSE)</f>
        <v>#N/A</v>
      </c>
      <c r="J44" s="147">
        <f t="shared" si="0"/>
        <v>0</v>
      </c>
      <c r="K44" s="138"/>
      <c r="M44" s="154">
        <f t="shared" si="1"/>
        <v>0</v>
      </c>
      <c r="Z44" s="97"/>
      <c r="AA44" s="98"/>
      <c r="AB44" s="97"/>
      <c r="AC44" s="99"/>
    </row>
    <row r="45" spans="3:29" x14ac:dyDescent="0.25">
      <c r="C45" s="71"/>
      <c r="D45" s="72" t="e">
        <f>VLOOKUP(C45,'Entity List '!A:B,2,FALSE)</f>
        <v>#N/A</v>
      </c>
      <c r="J45" s="147">
        <f t="shared" si="0"/>
        <v>0</v>
      </c>
      <c r="K45" s="138"/>
      <c r="M45" s="154">
        <f t="shared" si="1"/>
        <v>0</v>
      </c>
      <c r="Z45" s="97"/>
      <c r="AA45" s="98"/>
      <c r="AB45" s="97"/>
      <c r="AC45" s="99"/>
    </row>
    <row r="46" spans="3:29" x14ac:dyDescent="0.25">
      <c r="C46" s="71"/>
      <c r="D46" s="72" t="e">
        <f>VLOOKUP(C46,'Entity List '!A:B,2,FALSE)</f>
        <v>#N/A</v>
      </c>
      <c r="J46" s="147">
        <f t="shared" si="0"/>
        <v>0</v>
      </c>
      <c r="K46" s="138"/>
      <c r="M46" s="154">
        <f t="shared" si="1"/>
        <v>0</v>
      </c>
      <c r="Z46" s="97"/>
      <c r="AA46" s="98"/>
      <c r="AB46" s="97"/>
      <c r="AC46" s="99"/>
    </row>
    <row r="47" spans="3:29" x14ac:dyDescent="0.25">
      <c r="C47" s="71"/>
      <c r="D47" s="72" t="e">
        <f>VLOOKUP(C47,'Entity List '!A:B,2,FALSE)</f>
        <v>#N/A</v>
      </c>
      <c r="J47" s="147">
        <f t="shared" si="0"/>
        <v>0</v>
      </c>
      <c r="K47" s="138"/>
      <c r="M47" s="154">
        <f t="shared" si="1"/>
        <v>0</v>
      </c>
      <c r="Z47" s="97"/>
      <c r="AA47" s="98"/>
      <c r="AB47" s="97"/>
      <c r="AC47" s="99"/>
    </row>
    <row r="48" spans="3:29" x14ac:dyDescent="0.25">
      <c r="C48" s="71"/>
      <c r="D48" s="72" t="e">
        <f>VLOOKUP(C48,'Entity List '!A:B,2,FALSE)</f>
        <v>#N/A</v>
      </c>
      <c r="J48" s="147">
        <f t="shared" si="0"/>
        <v>0</v>
      </c>
      <c r="K48" s="138"/>
      <c r="M48" s="154">
        <f t="shared" si="1"/>
        <v>0</v>
      </c>
      <c r="Z48" s="97"/>
      <c r="AA48" s="98"/>
      <c r="AB48" s="97"/>
      <c r="AC48" s="99"/>
    </row>
    <row r="49" spans="3:29" x14ac:dyDescent="0.25">
      <c r="C49" s="71"/>
      <c r="D49" s="72" t="e">
        <f>VLOOKUP(C49,'Entity List '!A:B,2,FALSE)</f>
        <v>#N/A</v>
      </c>
      <c r="J49" s="147">
        <f t="shared" si="0"/>
        <v>0</v>
      </c>
      <c r="K49" s="138"/>
      <c r="M49" s="154">
        <f t="shared" si="1"/>
        <v>0</v>
      </c>
      <c r="Z49" s="97"/>
      <c r="AA49" s="98"/>
      <c r="AB49" s="97"/>
      <c r="AC49" s="99"/>
    </row>
    <row r="50" spans="3:29" x14ac:dyDescent="0.25">
      <c r="C50" s="71"/>
      <c r="D50" s="72" t="e">
        <f>VLOOKUP(C50,'Entity List '!A:B,2,FALSE)</f>
        <v>#N/A</v>
      </c>
      <c r="J50" s="147">
        <f t="shared" si="0"/>
        <v>0</v>
      </c>
      <c r="K50" s="138"/>
      <c r="M50" s="154">
        <f t="shared" si="1"/>
        <v>0</v>
      </c>
      <c r="Z50" s="97"/>
      <c r="AA50" s="98"/>
      <c r="AB50" s="97"/>
      <c r="AC50" s="99"/>
    </row>
    <row r="51" spans="3:29" x14ac:dyDescent="0.25">
      <c r="C51" s="71"/>
      <c r="D51" s="72" t="e">
        <f>VLOOKUP(C51,'Entity List '!A:B,2,FALSE)</f>
        <v>#N/A</v>
      </c>
      <c r="J51" s="147">
        <f t="shared" si="0"/>
        <v>0</v>
      </c>
      <c r="K51" s="138"/>
      <c r="M51" s="154">
        <f t="shared" si="1"/>
        <v>0</v>
      </c>
      <c r="Z51" s="97"/>
      <c r="AA51" s="98"/>
      <c r="AB51" s="97"/>
      <c r="AC51" s="99"/>
    </row>
    <row r="52" spans="3:29" x14ac:dyDescent="0.25">
      <c r="C52" s="71"/>
      <c r="D52" s="72" t="e">
        <f>VLOOKUP(C52,'Entity List '!A:B,2,FALSE)</f>
        <v>#N/A</v>
      </c>
      <c r="J52" s="147">
        <f t="shared" si="0"/>
        <v>0</v>
      </c>
      <c r="K52" s="138"/>
      <c r="M52" s="154">
        <f t="shared" si="1"/>
        <v>0</v>
      </c>
      <c r="Z52" s="97"/>
      <c r="AA52" s="98"/>
      <c r="AB52" s="97"/>
      <c r="AC52" s="99"/>
    </row>
    <row r="53" spans="3:29" x14ac:dyDescent="0.25">
      <c r="C53" s="71"/>
      <c r="D53" s="72" t="e">
        <f>VLOOKUP(C53,'Entity List '!A:B,2,FALSE)</f>
        <v>#N/A</v>
      </c>
      <c r="J53" s="147">
        <f t="shared" si="0"/>
        <v>0</v>
      </c>
      <c r="K53" s="138"/>
      <c r="M53" s="154">
        <f t="shared" si="1"/>
        <v>0</v>
      </c>
      <c r="Z53" s="97"/>
      <c r="AA53" s="98"/>
      <c r="AB53" s="97"/>
      <c r="AC53" s="99"/>
    </row>
    <row r="54" spans="3:29" x14ac:dyDescent="0.25">
      <c r="C54" s="71"/>
      <c r="D54" s="72" t="e">
        <f>VLOOKUP(C54,'Entity List '!A:B,2,FALSE)</f>
        <v>#N/A</v>
      </c>
      <c r="J54" s="147">
        <f t="shared" si="0"/>
        <v>0</v>
      </c>
      <c r="K54" s="138"/>
      <c r="M54" s="154">
        <f t="shared" si="1"/>
        <v>0</v>
      </c>
      <c r="Z54" s="97"/>
      <c r="AA54" s="98"/>
      <c r="AB54" s="97"/>
      <c r="AC54" s="99"/>
    </row>
    <row r="55" spans="3:29" x14ac:dyDescent="0.25">
      <c r="C55" s="71"/>
      <c r="D55" s="72" t="e">
        <f>VLOOKUP(C55,'Entity List '!A:B,2,FALSE)</f>
        <v>#N/A</v>
      </c>
      <c r="J55" s="147">
        <f t="shared" si="0"/>
        <v>0</v>
      </c>
      <c r="K55" s="138"/>
      <c r="M55" s="154">
        <f t="shared" si="1"/>
        <v>0</v>
      </c>
      <c r="Z55" s="97"/>
      <c r="AA55" s="98"/>
      <c r="AB55" s="97"/>
      <c r="AC55" s="99"/>
    </row>
    <row r="56" spans="3:29" x14ac:dyDescent="0.25">
      <c r="C56" s="71"/>
      <c r="D56" s="72" t="e">
        <f>VLOOKUP(C56,'Entity List '!A:B,2,FALSE)</f>
        <v>#N/A</v>
      </c>
      <c r="J56" s="147">
        <f t="shared" si="0"/>
        <v>0</v>
      </c>
      <c r="K56" s="138"/>
      <c r="M56" s="154">
        <f t="shared" si="1"/>
        <v>0</v>
      </c>
      <c r="Z56" s="97"/>
      <c r="AA56" s="98"/>
      <c r="AB56" s="97"/>
      <c r="AC56" s="99"/>
    </row>
    <row r="57" spans="3:29" x14ac:dyDescent="0.25">
      <c r="C57" s="71"/>
      <c r="D57" s="72" t="e">
        <f>VLOOKUP(C57,'Entity List '!A:B,2,FALSE)</f>
        <v>#N/A</v>
      </c>
      <c r="J57" s="147">
        <f t="shared" si="0"/>
        <v>0</v>
      </c>
      <c r="K57" s="138"/>
      <c r="M57" s="154">
        <f t="shared" si="1"/>
        <v>0</v>
      </c>
      <c r="Z57" s="97"/>
      <c r="AA57" s="98"/>
      <c r="AB57" s="97"/>
      <c r="AC57" s="99"/>
    </row>
    <row r="58" spans="3:29" x14ac:dyDescent="0.25">
      <c r="C58" s="71"/>
      <c r="D58" s="72" t="e">
        <f>VLOOKUP(C58,'Entity List '!A:B,2,FALSE)</f>
        <v>#N/A</v>
      </c>
      <c r="J58" s="147">
        <f t="shared" si="0"/>
        <v>0</v>
      </c>
      <c r="K58" s="138"/>
      <c r="M58" s="154">
        <f t="shared" si="1"/>
        <v>0</v>
      </c>
      <c r="Z58" s="97"/>
      <c r="AA58" s="98"/>
      <c r="AB58" s="97"/>
      <c r="AC58" s="99"/>
    </row>
    <row r="59" spans="3:29" x14ac:dyDescent="0.25">
      <c r="C59" s="71"/>
      <c r="D59" s="72" t="e">
        <f>VLOOKUP(C59,'Entity List '!A:B,2,FALSE)</f>
        <v>#N/A</v>
      </c>
      <c r="J59" s="147">
        <f t="shared" si="0"/>
        <v>0</v>
      </c>
      <c r="K59" s="138"/>
      <c r="M59" s="154">
        <f t="shared" si="1"/>
        <v>0</v>
      </c>
      <c r="Z59" s="97"/>
      <c r="AA59" s="98"/>
      <c r="AB59" s="97"/>
      <c r="AC59" s="99"/>
    </row>
    <row r="60" spans="3:29" x14ac:dyDescent="0.25">
      <c r="C60" s="71"/>
      <c r="D60" s="72" t="e">
        <f>VLOOKUP(C60,'Entity List '!A:B,2,FALSE)</f>
        <v>#N/A</v>
      </c>
      <c r="J60" s="147">
        <f t="shared" si="0"/>
        <v>0</v>
      </c>
      <c r="K60" s="138"/>
      <c r="M60" s="154">
        <f t="shared" si="1"/>
        <v>0</v>
      </c>
      <c r="Z60" s="97"/>
      <c r="AA60" s="98"/>
      <c r="AB60" s="97"/>
      <c r="AC60" s="99"/>
    </row>
    <row r="61" spans="3:29" x14ac:dyDescent="0.25">
      <c r="C61" s="71"/>
      <c r="D61" s="72" t="e">
        <f>VLOOKUP(C61,'Entity List '!A:B,2,FALSE)</f>
        <v>#N/A</v>
      </c>
      <c r="J61" s="147">
        <f t="shared" si="0"/>
        <v>0</v>
      </c>
      <c r="K61" s="138"/>
      <c r="M61" s="154">
        <f t="shared" si="1"/>
        <v>0</v>
      </c>
      <c r="Z61" s="97"/>
      <c r="AA61" s="98"/>
      <c r="AB61" s="97"/>
      <c r="AC61" s="99"/>
    </row>
    <row r="62" spans="3:29" x14ac:dyDescent="0.25">
      <c r="C62" s="71"/>
      <c r="D62" s="72" t="e">
        <f>VLOOKUP(C62,'Entity List '!A:B,2,FALSE)</f>
        <v>#N/A</v>
      </c>
      <c r="J62" s="147">
        <f t="shared" si="0"/>
        <v>0</v>
      </c>
      <c r="K62" s="138"/>
      <c r="M62" s="154">
        <f t="shared" si="1"/>
        <v>0</v>
      </c>
      <c r="Z62" s="97"/>
      <c r="AA62" s="98"/>
      <c r="AB62" s="97"/>
      <c r="AC62" s="99"/>
    </row>
    <row r="63" spans="3:29" x14ac:dyDescent="0.25">
      <c r="C63" s="71"/>
      <c r="D63" s="72" t="e">
        <f>VLOOKUP(C63,'Entity List '!A:B,2,FALSE)</f>
        <v>#N/A</v>
      </c>
      <c r="J63" s="147">
        <f t="shared" si="0"/>
        <v>0</v>
      </c>
      <c r="K63" s="138"/>
      <c r="M63" s="154">
        <f t="shared" si="1"/>
        <v>0</v>
      </c>
      <c r="Z63" s="97"/>
      <c r="AA63" s="98"/>
      <c r="AB63" s="97"/>
      <c r="AC63" s="99"/>
    </row>
    <row r="64" spans="3:29" x14ac:dyDescent="0.25">
      <c r="C64" s="71"/>
      <c r="D64" s="72" t="e">
        <f>VLOOKUP(C64,'Entity List '!A:B,2,FALSE)</f>
        <v>#N/A</v>
      </c>
      <c r="J64" s="147">
        <f t="shared" si="0"/>
        <v>0</v>
      </c>
      <c r="K64" s="138"/>
      <c r="M64" s="154">
        <f t="shared" si="1"/>
        <v>0</v>
      </c>
      <c r="Z64" s="97"/>
      <c r="AA64" s="98"/>
      <c r="AB64" s="97"/>
      <c r="AC64" s="99"/>
    </row>
    <row r="65" spans="3:29" x14ac:dyDescent="0.25">
      <c r="C65" s="71"/>
      <c r="D65" s="72" t="e">
        <f>VLOOKUP(C65,'Entity List '!A:B,2,FALSE)</f>
        <v>#N/A</v>
      </c>
      <c r="J65" s="147">
        <f t="shared" si="0"/>
        <v>0</v>
      </c>
      <c r="K65" s="138"/>
      <c r="M65" s="154">
        <f t="shared" si="1"/>
        <v>0</v>
      </c>
      <c r="Z65" s="97"/>
      <c r="AA65" s="98"/>
      <c r="AB65" s="97"/>
      <c r="AC65" s="99"/>
    </row>
    <row r="66" spans="3:29" x14ac:dyDescent="0.25">
      <c r="C66" s="71"/>
      <c r="D66" s="72" t="e">
        <f>VLOOKUP(C66,'Entity List '!A:B,2,FALSE)</f>
        <v>#N/A</v>
      </c>
      <c r="J66" s="147">
        <f t="shared" si="0"/>
        <v>0</v>
      </c>
      <c r="K66" s="138"/>
      <c r="M66" s="154">
        <f t="shared" si="1"/>
        <v>0</v>
      </c>
      <c r="Z66" s="97"/>
      <c r="AA66" s="98"/>
      <c r="AB66" s="97"/>
      <c r="AC66" s="99"/>
    </row>
    <row r="67" spans="3:29" x14ac:dyDescent="0.25">
      <c r="C67" s="71"/>
      <c r="D67" s="72" t="e">
        <f>VLOOKUP(C67,'Entity List '!A:B,2,FALSE)</f>
        <v>#N/A</v>
      </c>
      <c r="J67" s="147">
        <f t="shared" si="0"/>
        <v>0</v>
      </c>
      <c r="K67" s="138"/>
      <c r="M67" s="154">
        <f t="shared" si="1"/>
        <v>0</v>
      </c>
      <c r="Z67" s="97"/>
      <c r="AA67" s="98"/>
      <c r="AB67" s="97"/>
      <c r="AC67" s="99"/>
    </row>
    <row r="68" spans="3:29" x14ac:dyDescent="0.25">
      <c r="C68" s="71"/>
      <c r="D68" s="72" t="e">
        <f>VLOOKUP(C68,'Entity List '!A:B,2,FALSE)</f>
        <v>#N/A</v>
      </c>
      <c r="J68" s="147">
        <f t="shared" si="0"/>
        <v>0</v>
      </c>
      <c r="K68" s="138"/>
      <c r="M68" s="154">
        <f t="shared" si="1"/>
        <v>0</v>
      </c>
      <c r="Z68" s="97"/>
      <c r="AA68" s="98"/>
      <c r="AB68" s="97"/>
      <c r="AC68" s="99"/>
    </row>
    <row r="69" spans="3:29" x14ac:dyDescent="0.25">
      <c r="C69" s="71"/>
      <c r="D69" s="72" t="e">
        <f>VLOOKUP(C69,'Entity List '!A:B,2,FALSE)</f>
        <v>#N/A</v>
      </c>
      <c r="J69" s="147">
        <f t="shared" si="0"/>
        <v>0</v>
      </c>
      <c r="K69" s="138"/>
      <c r="M69" s="154">
        <f t="shared" si="1"/>
        <v>0</v>
      </c>
      <c r="Z69" s="97"/>
      <c r="AA69" s="98"/>
      <c r="AB69" s="97"/>
      <c r="AC69" s="99"/>
    </row>
    <row r="70" spans="3:29" x14ac:dyDescent="0.25">
      <c r="C70" s="71"/>
      <c r="D70" s="72" t="e">
        <f>VLOOKUP(C70,'Entity List '!A:B,2,FALSE)</f>
        <v>#N/A</v>
      </c>
      <c r="J70" s="147">
        <f t="shared" si="0"/>
        <v>0</v>
      </c>
      <c r="K70" s="138"/>
      <c r="M70" s="154">
        <f t="shared" si="1"/>
        <v>0</v>
      </c>
      <c r="Z70" s="97"/>
      <c r="AA70" s="98"/>
      <c r="AB70" s="97"/>
      <c r="AC70" s="99"/>
    </row>
    <row r="71" spans="3:29" x14ac:dyDescent="0.25">
      <c r="C71" s="71"/>
      <c r="D71" s="72" t="e">
        <f>VLOOKUP(C71,'Entity List '!A:B,2,FALSE)</f>
        <v>#N/A</v>
      </c>
      <c r="J71" s="147">
        <f t="shared" si="0"/>
        <v>0</v>
      </c>
      <c r="K71" s="138"/>
      <c r="M71" s="154">
        <f t="shared" si="1"/>
        <v>0</v>
      </c>
      <c r="Z71" s="97"/>
      <c r="AA71" s="98"/>
      <c r="AB71" s="97"/>
      <c r="AC71" s="99"/>
    </row>
    <row r="72" spans="3:29" x14ac:dyDescent="0.25">
      <c r="C72" s="71"/>
      <c r="D72" s="72" t="e">
        <f>VLOOKUP(C72,'Entity List '!A:B,2,FALSE)</f>
        <v>#N/A</v>
      </c>
      <c r="J72" s="147">
        <f t="shared" si="0"/>
        <v>0</v>
      </c>
      <c r="K72" s="138"/>
      <c r="M72" s="154">
        <f t="shared" si="1"/>
        <v>0</v>
      </c>
      <c r="Z72" s="97"/>
      <c r="AA72" s="98"/>
      <c r="AB72" s="97"/>
      <c r="AC72" s="99"/>
    </row>
    <row r="73" spans="3:29" x14ac:dyDescent="0.25">
      <c r="C73" s="71"/>
      <c r="D73" s="72" t="e">
        <f>VLOOKUP(C73,'Entity List '!A:B,2,FALSE)</f>
        <v>#N/A</v>
      </c>
      <c r="J73" s="147">
        <f t="shared" si="0"/>
        <v>0</v>
      </c>
      <c r="K73" s="138"/>
      <c r="M73" s="154">
        <f t="shared" si="1"/>
        <v>0</v>
      </c>
      <c r="Z73" s="97"/>
      <c r="AA73" s="98"/>
      <c r="AB73" s="97"/>
      <c r="AC73" s="99"/>
    </row>
    <row r="74" spans="3:29" x14ac:dyDescent="0.25">
      <c r="C74" s="71"/>
      <c r="D74" s="72" t="e">
        <f>VLOOKUP(C74,'Entity List '!A:B,2,FALSE)</f>
        <v>#N/A</v>
      </c>
      <c r="J74" s="147">
        <f t="shared" si="0"/>
        <v>0</v>
      </c>
      <c r="K74" s="138"/>
      <c r="M74" s="154">
        <f t="shared" si="1"/>
        <v>0</v>
      </c>
      <c r="Z74" s="97"/>
      <c r="AA74" s="98"/>
      <c r="AB74" s="97"/>
      <c r="AC74" s="99"/>
    </row>
    <row r="75" spans="3:29" x14ac:dyDescent="0.25">
      <c r="C75" s="71"/>
      <c r="D75" s="72" t="e">
        <f>VLOOKUP(C75,'Entity List '!A:B,2,FALSE)</f>
        <v>#N/A</v>
      </c>
      <c r="J75" s="147">
        <f t="shared" si="0"/>
        <v>0</v>
      </c>
      <c r="K75" s="138"/>
      <c r="M75" s="154">
        <f t="shared" si="1"/>
        <v>0</v>
      </c>
      <c r="Z75" s="97"/>
      <c r="AA75" s="98"/>
      <c r="AB75" s="97"/>
      <c r="AC75" s="99"/>
    </row>
    <row r="76" spans="3:29" x14ac:dyDescent="0.25">
      <c r="C76" s="71"/>
      <c r="D76" s="72" t="e">
        <f>VLOOKUP(C76,'Entity List '!A:B,2,FALSE)</f>
        <v>#N/A</v>
      </c>
      <c r="J76" s="147">
        <f t="shared" si="0"/>
        <v>0</v>
      </c>
      <c r="K76" s="138"/>
      <c r="M76" s="154">
        <f t="shared" si="1"/>
        <v>0</v>
      </c>
      <c r="Z76" s="97"/>
      <c r="AA76" s="98"/>
      <c r="AB76" s="97"/>
      <c r="AC76" s="99"/>
    </row>
    <row r="77" spans="3:29" x14ac:dyDescent="0.25">
      <c r="C77" s="71"/>
      <c r="D77" s="72" t="e">
        <f>VLOOKUP(C77,'Entity List '!A:B,2,FALSE)</f>
        <v>#N/A</v>
      </c>
      <c r="J77" s="147">
        <f t="shared" si="0"/>
        <v>0</v>
      </c>
      <c r="K77" s="138"/>
      <c r="M77" s="154">
        <f t="shared" si="1"/>
        <v>0</v>
      </c>
      <c r="Z77" s="97"/>
      <c r="AA77" s="98"/>
      <c r="AB77" s="97"/>
      <c r="AC77" s="99"/>
    </row>
    <row r="78" spans="3:29" x14ac:dyDescent="0.25">
      <c r="C78" s="71"/>
      <c r="D78" s="72" t="e">
        <f>VLOOKUP(C78,'Entity List '!A:B,2,FALSE)</f>
        <v>#N/A</v>
      </c>
      <c r="J78" s="147">
        <f t="shared" si="0"/>
        <v>0</v>
      </c>
      <c r="K78" s="138"/>
      <c r="M78" s="154">
        <f t="shared" si="1"/>
        <v>0</v>
      </c>
      <c r="Z78" s="97"/>
      <c r="AA78" s="98"/>
      <c r="AB78" s="97"/>
      <c r="AC78" s="99"/>
    </row>
    <row r="79" spans="3:29" x14ac:dyDescent="0.25">
      <c r="C79" s="71"/>
      <c r="D79" s="72" t="e">
        <f>VLOOKUP(C79,'Entity List '!A:B,2,FALSE)</f>
        <v>#N/A</v>
      </c>
      <c r="J79" s="147">
        <f t="shared" si="0"/>
        <v>0</v>
      </c>
      <c r="K79" s="138"/>
      <c r="M79" s="154">
        <f t="shared" si="1"/>
        <v>0</v>
      </c>
      <c r="Z79" s="97"/>
      <c r="AA79" s="98"/>
      <c r="AB79" s="97"/>
      <c r="AC79" s="99"/>
    </row>
    <row r="80" spans="3:29" x14ac:dyDescent="0.25">
      <c r="C80" s="71"/>
      <c r="D80" s="72" t="e">
        <f>VLOOKUP(C80,'Entity List '!A:B,2,FALSE)</f>
        <v>#N/A</v>
      </c>
      <c r="J80" s="147">
        <f t="shared" si="0"/>
        <v>0</v>
      </c>
      <c r="K80" s="138"/>
      <c r="M80" s="154">
        <f t="shared" si="1"/>
        <v>0</v>
      </c>
      <c r="Z80" s="97"/>
      <c r="AA80" s="98"/>
      <c r="AB80" s="97"/>
      <c r="AC80" s="99"/>
    </row>
    <row r="81" spans="3:107" x14ac:dyDescent="0.25">
      <c r="C81" s="71"/>
      <c r="D81" s="72" t="e">
        <f>VLOOKUP(C81,'Entity List '!A:B,2,FALSE)</f>
        <v>#N/A</v>
      </c>
      <c r="J81" s="147">
        <f t="shared" si="0"/>
        <v>0</v>
      </c>
      <c r="K81" s="138"/>
      <c r="M81" s="154">
        <f t="shared" si="1"/>
        <v>0</v>
      </c>
      <c r="Z81" s="97"/>
      <c r="AA81" s="98"/>
      <c r="AB81" s="97"/>
      <c r="AC81" s="99"/>
    </row>
    <row r="82" spans="3:107" x14ac:dyDescent="0.25">
      <c r="C82" s="71"/>
      <c r="D82" s="72" t="e">
        <f>VLOOKUP(C82,'Entity List '!A:B,2,FALSE)</f>
        <v>#N/A</v>
      </c>
      <c r="J82" s="147">
        <f t="shared" si="0"/>
        <v>0</v>
      </c>
      <c r="K82" s="138"/>
      <c r="M82" s="154">
        <f t="shared" si="1"/>
        <v>0</v>
      </c>
      <c r="Z82" s="97"/>
      <c r="AA82" s="98"/>
      <c r="AB82" s="97"/>
      <c r="AC82" s="99"/>
    </row>
    <row r="83" spans="3:107" x14ac:dyDescent="0.25">
      <c r="C83" s="71"/>
      <c r="D83" s="72" t="e">
        <f>VLOOKUP(C83,'Entity List '!A:B,2,FALSE)</f>
        <v>#N/A</v>
      </c>
      <c r="J83" s="147">
        <f t="shared" si="0"/>
        <v>0</v>
      </c>
      <c r="K83" s="138"/>
      <c r="M83" s="154">
        <f t="shared" si="1"/>
        <v>0</v>
      </c>
      <c r="Z83" s="97"/>
      <c r="AA83" s="98"/>
      <c r="AB83" s="97"/>
      <c r="AC83" s="99"/>
    </row>
    <row r="84" spans="3:107" x14ac:dyDescent="0.25">
      <c r="C84" s="71"/>
      <c r="D84" s="72" t="e">
        <f>VLOOKUP(C84,'Entity List '!A:B,2,FALSE)</f>
        <v>#N/A</v>
      </c>
      <c r="J84" s="147">
        <f t="shared" si="0"/>
        <v>0</v>
      </c>
      <c r="K84" s="138"/>
      <c r="M84" s="154">
        <f t="shared" si="1"/>
        <v>0</v>
      </c>
      <c r="Z84" s="97"/>
      <c r="AA84" s="98"/>
      <c r="AB84" s="97"/>
      <c r="AC84" s="99"/>
    </row>
    <row r="85" spans="3:107" x14ac:dyDescent="0.25">
      <c r="C85" s="71"/>
      <c r="D85" s="72" t="e">
        <f>VLOOKUP(C85,'Entity List '!A:B,2,FALSE)</f>
        <v>#N/A</v>
      </c>
      <c r="J85" s="147">
        <f t="shared" si="0"/>
        <v>0</v>
      </c>
      <c r="K85" s="138"/>
      <c r="M85" s="154">
        <f t="shared" si="1"/>
        <v>0</v>
      </c>
      <c r="Z85" s="97"/>
      <c r="AA85" s="98"/>
      <c r="AB85" s="97"/>
      <c r="AC85" s="99"/>
    </row>
    <row r="86" spans="3:107" x14ac:dyDescent="0.25">
      <c r="C86" s="71"/>
      <c r="D86" s="72" t="e">
        <f>VLOOKUP(C86,'Entity List '!A:B,2,FALSE)</f>
        <v>#N/A</v>
      </c>
      <c r="J86" s="147">
        <f t="shared" si="0"/>
        <v>0</v>
      </c>
      <c r="K86" s="138"/>
      <c r="M86" s="154">
        <f t="shared" si="1"/>
        <v>0</v>
      </c>
      <c r="Z86" s="97"/>
      <c r="AA86" s="98"/>
      <c r="AB86" s="97"/>
      <c r="AC86" s="99"/>
    </row>
    <row r="87" spans="3:107" x14ac:dyDescent="0.25">
      <c r="C87" s="71"/>
      <c r="D87" s="72" t="e">
        <f>VLOOKUP(C87,'Entity List '!A:B,2,FALSE)</f>
        <v>#N/A</v>
      </c>
      <c r="J87" s="147">
        <f t="shared" ref="J87:J96" si="2">SUM(H87:I87)</f>
        <v>0</v>
      </c>
      <c r="K87" s="138"/>
      <c r="M87" s="154">
        <f t="shared" ref="M87:M95" si="3">J87-L87</f>
        <v>0</v>
      </c>
      <c r="Z87" s="97"/>
      <c r="AA87" s="98"/>
      <c r="AB87" s="97"/>
      <c r="AC87" s="99"/>
    </row>
    <row r="88" spans="3:107" x14ac:dyDescent="0.25">
      <c r="C88" s="71"/>
      <c r="D88" s="72" t="e">
        <f>VLOOKUP(C88,'Entity List '!A:B,2,FALSE)</f>
        <v>#N/A</v>
      </c>
      <c r="J88" s="147">
        <f t="shared" si="2"/>
        <v>0</v>
      </c>
      <c r="K88" s="138"/>
      <c r="M88" s="154">
        <f t="shared" si="3"/>
        <v>0</v>
      </c>
      <c r="Z88" s="97"/>
      <c r="AA88" s="98"/>
      <c r="AB88" s="97"/>
      <c r="AC88" s="99"/>
      <c r="CZ88" s="40"/>
      <c r="DA88" s="40"/>
      <c r="DB88" s="40"/>
      <c r="DC88" s="40"/>
    </row>
    <row r="89" spans="3:107" x14ac:dyDescent="0.25">
      <c r="C89" s="71"/>
      <c r="D89" s="72" t="e">
        <f>VLOOKUP(C89,'Entity List '!A:B,2,FALSE)</f>
        <v>#N/A</v>
      </c>
      <c r="J89" s="147">
        <f t="shared" si="2"/>
        <v>0</v>
      </c>
      <c r="K89" s="138"/>
      <c r="M89" s="154">
        <f t="shared" si="3"/>
        <v>0</v>
      </c>
      <c r="Z89" s="97"/>
      <c r="AA89" s="98"/>
      <c r="AB89" s="97"/>
      <c r="AC89" s="99"/>
    </row>
    <row r="90" spans="3:107" x14ac:dyDescent="0.25">
      <c r="C90" s="71"/>
      <c r="D90" s="72" t="e">
        <f>VLOOKUP(C90,'Entity List '!A:B,2,FALSE)</f>
        <v>#N/A</v>
      </c>
      <c r="J90" s="147">
        <f t="shared" si="2"/>
        <v>0</v>
      </c>
      <c r="K90" s="138"/>
      <c r="M90" s="154">
        <f t="shared" si="3"/>
        <v>0</v>
      </c>
      <c r="Z90" s="97"/>
      <c r="AA90" s="98"/>
      <c r="AB90" s="97"/>
      <c r="AC90" s="99"/>
    </row>
    <row r="91" spans="3:107" x14ac:dyDescent="0.25">
      <c r="C91" s="71"/>
      <c r="D91" s="72" t="e">
        <f>VLOOKUP(C91,'Entity List '!A:B,2,FALSE)</f>
        <v>#N/A</v>
      </c>
      <c r="J91" s="147">
        <f t="shared" si="2"/>
        <v>0</v>
      </c>
      <c r="K91" s="138"/>
      <c r="M91" s="154">
        <f t="shared" si="3"/>
        <v>0</v>
      </c>
      <c r="Z91" s="97"/>
      <c r="AA91" s="98"/>
      <c r="AB91" s="97"/>
      <c r="AC91" s="99"/>
    </row>
    <row r="92" spans="3:107" x14ac:dyDescent="0.25">
      <c r="C92" s="71"/>
      <c r="D92" s="72" t="e">
        <f>VLOOKUP(C92,'Entity List '!A:B,2,FALSE)</f>
        <v>#N/A</v>
      </c>
      <c r="J92" s="147">
        <f t="shared" si="2"/>
        <v>0</v>
      </c>
      <c r="K92" s="138"/>
      <c r="M92" s="154">
        <f t="shared" si="3"/>
        <v>0</v>
      </c>
      <c r="Z92" s="97"/>
      <c r="AA92" s="98"/>
      <c r="AB92" s="97"/>
      <c r="AC92" s="99"/>
      <c r="CZ92" s="40"/>
      <c r="DA92" s="40"/>
      <c r="DB92" s="40"/>
      <c r="DC92" s="40"/>
    </row>
    <row r="93" spans="3:107" x14ac:dyDescent="0.25">
      <c r="C93" s="71"/>
      <c r="D93" s="72" t="e">
        <f>VLOOKUP(C93,'Entity List '!A:B,2,FALSE)</f>
        <v>#N/A</v>
      </c>
      <c r="J93" s="147">
        <f t="shared" si="2"/>
        <v>0</v>
      </c>
      <c r="K93" s="138"/>
      <c r="M93" s="154">
        <f t="shared" si="3"/>
        <v>0</v>
      </c>
      <c r="Z93" s="97"/>
      <c r="AA93" s="98"/>
      <c r="AB93" s="97"/>
      <c r="AC93" s="99"/>
      <c r="CZ93" s="40"/>
      <c r="DA93" s="40"/>
      <c r="DB93" s="40"/>
      <c r="DC93" s="40"/>
    </row>
    <row r="94" spans="3:107" x14ac:dyDescent="0.25">
      <c r="C94" s="71"/>
      <c r="D94" s="72" t="e">
        <f>VLOOKUP(C94,'Entity List '!A:B,2,FALSE)</f>
        <v>#N/A</v>
      </c>
      <c r="J94" s="147">
        <f t="shared" si="2"/>
        <v>0</v>
      </c>
      <c r="K94" s="138"/>
      <c r="M94" s="154">
        <f t="shared" si="3"/>
        <v>0</v>
      </c>
      <c r="Z94" s="97"/>
      <c r="AA94" s="98"/>
      <c r="AB94" s="97"/>
      <c r="AC94" s="99"/>
      <c r="CZ94" s="40"/>
      <c r="DA94" s="40"/>
      <c r="DB94" s="40"/>
      <c r="DC94" s="40"/>
    </row>
    <row r="95" spans="3:107" x14ac:dyDescent="0.25">
      <c r="C95" s="71"/>
      <c r="D95" s="72" t="e">
        <f>VLOOKUP(C95,'Entity List '!A:B,2,FALSE)</f>
        <v>#N/A</v>
      </c>
      <c r="J95" s="147">
        <f t="shared" si="2"/>
        <v>0</v>
      </c>
      <c r="K95" s="138"/>
      <c r="M95" s="154">
        <f t="shared" si="3"/>
        <v>0</v>
      </c>
      <c r="Z95" s="97"/>
      <c r="AA95" s="98"/>
      <c r="AB95" s="97"/>
      <c r="AC95" s="99"/>
      <c r="CZ95" s="40"/>
      <c r="DA95" s="40"/>
      <c r="DB95" s="40"/>
      <c r="DC95" s="40"/>
    </row>
    <row r="96" spans="3:107" x14ac:dyDescent="0.25">
      <c r="C96" s="71"/>
      <c r="D96" s="72" t="e">
        <f>VLOOKUP(C96,'Entity List '!A:B,2,FALSE)</f>
        <v>#N/A</v>
      </c>
      <c r="J96" s="147">
        <f t="shared" si="2"/>
        <v>0</v>
      </c>
      <c r="K96" s="138"/>
      <c r="M96" s="154">
        <f>J96-L96</f>
        <v>0</v>
      </c>
      <c r="Z96" s="97"/>
      <c r="AA96" s="98"/>
      <c r="AB96" s="97"/>
      <c r="AC96" s="99"/>
      <c r="CZ96" s="40"/>
      <c r="DA96" s="40"/>
      <c r="DB96" s="40"/>
      <c r="DC96" s="40"/>
    </row>
    <row r="97" spans="2:107" ht="14.4" thickBot="1" x14ac:dyDescent="0.3">
      <c r="C97" s="71"/>
      <c r="D97" s="72"/>
      <c r="K97" s="138"/>
      <c r="M97" s="154"/>
      <c r="Z97" s="97"/>
      <c r="AA97" s="98"/>
      <c r="AB97" s="97"/>
      <c r="AC97" s="99"/>
      <c r="CZ97" s="40"/>
      <c r="DA97" s="40"/>
      <c r="DB97" s="40"/>
      <c r="DC97" s="40"/>
    </row>
    <row r="98" spans="2:107" ht="14.4" thickBot="1" x14ac:dyDescent="0.3">
      <c r="C98" s="231" t="s">
        <v>455</v>
      </c>
      <c r="D98" s="232"/>
      <c r="K98" s="138"/>
      <c r="M98" s="154"/>
      <c r="Z98" s="97"/>
      <c r="AA98" s="98"/>
      <c r="AB98" s="97"/>
      <c r="AC98" s="99"/>
      <c r="CZ98" s="40"/>
      <c r="DA98" s="40"/>
      <c r="DB98" s="40"/>
      <c r="DC98" s="40"/>
    </row>
    <row r="99" spans="2:107" ht="15.6" x14ac:dyDescent="0.3">
      <c r="B99" s="38" t="s">
        <v>83</v>
      </c>
      <c r="C99" s="40" t="s">
        <v>84</v>
      </c>
      <c r="D99" s="44"/>
      <c r="Z99" s="97"/>
      <c r="AA99" s="98"/>
      <c r="AB99" s="97"/>
      <c r="AC99" s="99"/>
    </row>
    <row r="100" spans="2:107" x14ac:dyDescent="0.25">
      <c r="C100" s="40" t="s">
        <v>82</v>
      </c>
      <c r="D100" s="44"/>
      <c r="Z100" s="97"/>
      <c r="AA100" s="98"/>
      <c r="AB100" s="97"/>
      <c r="AC100" s="99"/>
      <c r="CZ100" s="40"/>
      <c r="DA100" s="40"/>
      <c r="DB100" s="40"/>
      <c r="DC100" s="40"/>
    </row>
    <row r="101" spans="2:107" ht="41.4" x14ac:dyDescent="0.25">
      <c r="D101" s="144" t="s">
        <v>355</v>
      </c>
      <c r="Z101" s="97"/>
      <c r="AA101" s="98"/>
      <c r="AB101" s="97"/>
      <c r="AC101" s="99"/>
    </row>
    <row r="102" spans="2:107" s="105" customFormat="1" x14ac:dyDescent="0.25">
      <c r="D102" s="107"/>
      <c r="E102" s="106"/>
      <c r="F102" s="42"/>
      <c r="G102" s="40"/>
      <c r="H102" s="41"/>
      <c r="I102" s="41"/>
      <c r="J102" s="147"/>
      <c r="K102" s="41"/>
      <c r="L102" s="127"/>
      <c r="M102" s="152"/>
      <c r="N102" s="127"/>
      <c r="T102" s="107"/>
      <c r="U102" s="107"/>
      <c r="V102" s="107"/>
      <c r="W102" s="107"/>
      <c r="X102" s="107"/>
      <c r="Y102" s="107"/>
      <c r="Z102" s="97"/>
      <c r="AA102" s="98"/>
      <c r="AB102" s="97"/>
      <c r="AC102" s="99"/>
    </row>
    <row r="103" spans="2:107" s="105" customFormat="1" x14ac:dyDescent="0.25">
      <c r="D103" s="107"/>
      <c r="E103" s="106"/>
      <c r="F103" s="42"/>
      <c r="G103" s="40"/>
      <c r="H103" s="104" t="s">
        <v>1</v>
      </c>
      <c r="I103" s="104"/>
      <c r="J103" s="148" t="s">
        <v>1</v>
      </c>
      <c r="K103" s="104"/>
      <c r="L103" s="126" t="s">
        <v>346</v>
      </c>
      <c r="M103" s="151"/>
      <c r="N103" s="125"/>
      <c r="T103" s="107"/>
      <c r="U103" s="107"/>
      <c r="V103" s="107"/>
      <c r="W103" s="107"/>
      <c r="X103" s="107"/>
      <c r="Y103" s="107"/>
      <c r="Z103" s="97"/>
      <c r="AA103" s="98"/>
      <c r="AB103" s="97"/>
      <c r="AC103" s="99"/>
    </row>
    <row r="104" spans="2:107" s="105" customFormat="1" x14ac:dyDescent="0.25">
      <c r="D104" s="107"/>
      <c r="E104" s="106"/>
      <c r="F104" s="42"/>
      <c r="G104" s="40"/>
      <c r="H104" s="104" t="s">
        <v>318</v>
      </c>
      <c r="I104" s="104" t="s">
        <v>316</v>
      </c>
      <c r="J104" s="148" t="s">
        <v>319</v>
      </c>
      <c r="K104" s="137" t="s">
        <v>421</v>
      </c>
      <c r="L104" s="126" t="s">
        <v>347</v>
      </c>
      <c r="M104" s="151"/>
      <c r="N104" s="125"/>
      <c r="T104" s="107"/>
      <c r="U104" s="107"/>
      <c r="V104" s="107"/>
      <c r="W104" s="107"/>
      <c r="X104" s="107"/>
      <c r="Y104" s="107"/>
      <c r="Z104" s="97"/>
      <c r="AA104" s="98"/>
      <c r="AB104" s="97"/>
      <c r="AC104" s="99"/>
    </row>
    <row r="105" spans="2:107" s="105" customFormat="1" x14ac:dyDescent="0.25">
      <c r="D105" s="107"/>
      <c r="E105" s="106"/>
      <c r="F105" s="42"/>
      <c r="G105" s="40"/>
      <c r="H105" s="104" t="s">
        <v>313</v>
      </c>
      <c r="I105" s="104" t="s">
        <v>313</v>
      </c>
      <c r="J105" s="148" t="s">
        <v>313</v>
      </c>
      <c r="K105" s="137" t="s">
        <v>415</v>
      </c>
      <c r="L105" s="126" t="s">
        <v>348</v>
      </c>
      <c r="M105" s="151"/>
      <c r="N105" s="125"/>
      <c r="T105" s="107"/>
      <c r="U105" s="107"/>
      <c r="V105" s="107"/>
      <c r="W105" s="107"/>
      <c r="X105" s="107"/>
      <c r="Y105" s="107"/>
      <c r="Z105" s="97"/>
      <c r="AA105" s="98"/>
      <c r="AB105" s="97"/>
      <c r="AC105" s="99"/>
    </row>
    <row r="106" spans="2:107" s="105" customFormat="1" x14ac:dyDescent="0.25">
      <c r="D106" s="107"/>
      <c r="E106" s="106"/>
      <c r="F106" s="106" t="s">
        <v>6</v>
      </c>
      <c r="H106" s="104" t="s">
        <v>320</v>
      </c>
      <c r="I106" s="104" t="s">
        <v>314</v>
      </c>
      <c r="J106" s="148" t="s">
        <v>320</v>
      </c>
      <c r="K106" s="137" t="s">
        <v>422</v>
      </c>
      <c r="L106" s="126" t="s">
        <v>349</v>
      </c>
      <c r="M106" s="152"/>
      <c r="N106" s="127"/>
      <c r="T106" s="107"/>
      <c r="U106" s="107"/>
      <c r="V106" s="107"/>
      <c r="W106" s="107"/>
      <c r="X106" s="107"/>
      <c r="Y106" s="107"/>
      <c r="Z106" s="97"/>
      <c r="AA106" s="98"/>
      <c r="AB106" s="97"/>
      <c r="AC106" s="99"/>
    </row>
    <row r="107" spans="2:107" s="105" customFormat="1" x14ac:dyDescent="0.25">
      <c r="C107" s="106" t="s">
        <v>77</v>
      </c>
      <c r="D107" s="145" t="s">
        <v>196</v>
      </c>
      <c r="E107" s="108"/>
      <c r="F107" s="108" t="s">
        <v>5</v>
      </c>
      <c r="H107" s="109" t="s">
        <v>8</v>
      </c>
      <c r="I107" s="109" t="s">
        <v>315</v>
      </c>
      <c r="J107" s="149" t="s">
        <v>8</v>
      </c>
      <c r="K107" s="137" t="s">
        <v>423</v>
      </c>
      <c r="L107" s="126" t="s">
        <v>350</v>
      </c>
      <c r="M107" s="153" t="s">
        <v>351</v>
      </c>
      <c r="N107" s="126" t="s">
        <v>352</v>
      </c>
      <c r="T107" s="107"/>
      <c r="U107" s="107"/>
      <c r="V107" s="107"/>
      <c r="W107" s="107"/>
      <c r="X107" s="107"/>
      <c r="Y107" s="107"/>
      <c r="Z107" s="97"/>
      <c r="AA107" s="98"/>
      <c r="AB107" s="97"/>
      <c r="AC107" s="99"/>
    </row>
    <row r="108" spans="2:107" x14ac:dyDescent="0.25">
      <c r="C108" s="71"/>
      <c r="D108" s="72" t="e">
        <f>VLOOKUP(C108,'Entity List '!A:B,2,FALSE)</f>
        <v>#N/A</v>
      </c>
      <c r="J108" s="147">
        <f t="shared" ref="J108:J153" si="4">SUM(H108:I108)</f>
        <v>0</v>
      </c>
      <c r="K108" s="138"/>
      <c r="M108" s="154">
        <f>J108-L108</f>
        <v>0</v>
      </c>
      <c r="Z108" s="97"/>
      <c r="AA108" s="98"/>
      <c r="AB108" s="97"/>
      <c r="AC108" s="99"/>
      <c r="CZ108" s="40"/>
      <c r="DA108" s="40"/>
      <c r="DB108" s="40"/>
      <c r="DC108" s="40"/>
    </row>
    <row r="109" spans="2:107" x14ac:dyDescent="0.25">
      <c r="C109" s="71"/>
      <c r="D109" s="72" t="e">
        <f>VLOOKUP(C109,'Entity List '!A:B,2,FALSE)</f>
        <v>#N/A</v>
      </c>
      <c r="J109" s="147">
        <f t="shared" si="4"/>
        <v>0</v>
      </c>
      <c r="K109" s="138"/>
      <c r="M109" s="154">
        <f t="shared" ref="M109:M153" si="5">J109-L109</f>
        <v>0</v>
      </c>
      <c r="Z109" s="97"/>
      <c r="AA109" s="98"/>
      <c r="AB109" s="97"/>
      <c r="AC109" s="99"/>
      <c r="CZ109" s="40"/>
      <c r="DA109" s="40"/>
      <c r="DB109" s="40"/>
      <c r="DC109" s="40"/>
    </row>
    <row r="110" spans="2:107" x14ac:dyDescent="0.25">
      <c r="C110" s="71"/>
      <c r="D110" s="72" t="e">
        <f>VLOOKUP(C110,'Entity List '!A:B,2,FALSE)</f>
        <v>#N/A</v>
      </c>
      <c r="J110" s="147">
        <f t="shared" si="4"/>
        <v>0</v>
      </c>
      <c r="K110" s="138"/>
      <c r="M110" s="154">
        <f t="shared" si="5"/>
        <v>0</v>
      </c>
      <c r="Z110" s="97"/>
      <c r="AA110" s="98"/>
      <c r="AB110" s="97"/>
      <c r="AC110" s="99"/>
      <c r="CZ110" s="40"/>
      <c r="DA110" s="40"/>
      <c r="DB110" s="40"/>
      <c r="DC110" s="40"/>
    </row>
    <row r="111" spans="2:107" x14ac:dyDescent="0.25">
      <c r="C111" s="71"/>
      <c r="D111" s="72" t="e">
        <f>VLOOKUP(C111,'Entity List '!A:B,2,FALSE)</f>
        <v>#N/A</v>
      </c>
      <c r="J111" s="147">
        <f t="shared" si="4"/>
        <v>0</v>
      </c>
      <c r="K111" s="138"/>
      <c r="M111" s="154">
        <f t="shared" si="5"/>
        <v>0</v>
      </c>
      <c r="Z111" s="97"/>
      <c r="AA111" s="98"/>
      <c r="AB111" s="97"/>
      <c r="AC111" s="99"/>
      <c r="CZ111" s="40"/>
      <c r="DA111" s="40"/>
      <c r="DB111" s="40"/>
      <c r="DC111" s="40"/>
    </row>
    <row r="112" spans="2:107" x14ac:dyDescent="0.25">
      <c r="C112" s="71"/>
      <c r="D112" s="72" t="e">
        <f>VLOOKUP(C112,'Entity List '!A:B,2,FALSE)</f>
        <v>#N/A</v>
      </c>
      <c r="J112" s="147">
        <f t="shared" si="4"/>
        <v>0</v>
      </c>
      <c r="K112" s="138"/>
      <c r="M112" s="154">
        <f t="shared" si="5"/>
        <v>0</v>
      </c>
      <c r="Z112" s="97"/>
      <c r="AA112" s="98"/>
      <c r="AB112" s="97"/>
      <c r="AC112" s="99"/>
      <c r="CZ112" s="40"/>
      <c r="DA112" s="40"/>
      <c r="DB112" s="40"/>
      <c r="DC112" s="40"/>
    </row>
    <row r="113" spans="3:107" x14ac:dyDescent="0.25">
      <c r="C113" s="71"/>
      <c r="D113" s="72" t="e">
        <f>VLOOKUP(C113,'Entity List '!A:B,2,FALSE)</f>
        <v>#N/A</v>
      </c>
      <c r="J113" s="147">
        <f t="shared" si="4"/>
        <v>0</v>
      </c>
      <c r="K113" s="138"/>
      <c r="M113" s="154">
        <f t="shared" si="5"/>
        <v>0</v>
      </c>
      <c r="Z113" s="97"/>
      <c r="AA113" s="98"/>
      <c r="AB113" s="97"/>
      <c r="AC113" s="99"/>
      <c r="CZ113" s="40"/>
      <c r="DA113" s="40"/>
      <c r="DB113" s="40"/>
      <c r="DC113" s="40"/>
    </row>
    <row r="114" spans="3:107" x14ac:dyDescent="0.25">
      <c r="C114" s="71"/>
      <c r="D114" s="72" t="e">
        <f>VLOOKUP(C114,'Entity List '!A:B,2,FALSE)</f>
        <v>#N/A</v>
      </c>
      <c r="J114" s="147">
        <f t="shared" si="4"/>
        <v>0</v>
      </c>
      <c r="K114" s="138"/>
      <c r="M114" s="154">
        <f t="shared" si="5"/>
        <v>0</v>
      </c>
      <c r="Z114" s="97"/>
      <c r="AA114" s="98"/>
      <c r="AB114" s="97"/>
      <c r="AC114" s="99"/>
      <c r="CZ114" s="40"/>
      <c r="DA114" s="40"/>
      <c r="DB114" s="40"/>
      <c r="DC114" s="40"/>
    </row>
    <row r="115" spans="3:107" x14ac:dyDescent="0.25">
      <c r="C115" s="71"/>
      <c r="D115" s="72" t="e">
        <f>VLOOKUP(C115,'Entity List '!A:B,2,FALSE)</f>
        <v>#N/A</v>
      </c>
      <c r="J115" s="147">
        <f t="shared" si="4"/>
        <v>0</v>
      </c>
      <c r="K115" s="138"/>
      <c r="M115" s="154">
        <f t="shared" si="5"/>
        <v>0</v>
      </c>
      <c r="Z115" s="97"/>
      <c r="AA115" s="98"/>
      <c r="AB115" s="97"/>
      <c r="AC115" s="99"/>
      <c r="CZ115" s="40"/>
      <c r="DA115" s="40"/>
      <c r="DB115" s="40"/>
      <c r="DC115" s="40"/>
    </row>
    <row r="116" spans="3:107" x14ac:dyDescent="0.25">
      <c r="C116" s="71"/>
      <c r="D116" s="72" t="e">
        <f>VLOOKUP(C116,'Entity List '!A:B,2,FALSE)</f>
        <v>#N/A</v>
      </c>
      <c r="J116" s="147">
        <f t="shared" si="4"/>
        <v>0</v>
      </c>
      <c r="K116" s="138"/>
      <c r="M116" s="154">
        <f t="shared" si="5"/>
        <v>0</v>
      </c>
      <c r="Z116" s="97"/>
      <c r="AA116" s="98"/>
      <c r="AB116" s="97"/>
      <c r="AC116" s="99"/>
      <c r="CZ116" s="40"/>
      <c r="DA116" s="40"/>
      <c r="DB116" s="40"/>
      <c r="DC116" s="40"/>
    </row>
    <row r="117" spans="3:107" x14ac:dyDescent="0.25">
      <c r="C117" s="71"/>
      <c r="D117" s="72" t="e">
        <f>VLOOKUP(C117,'Entity List '!A:B,2,FALSE)</f>
        <v>#N/A</v>
      </c>
      <c r="J117" s="147">
        <f t="shared" si="4"/>
        <v>0</v>
      </c>
      <c r="K117" s="138"/>
      <c r="M117" s="154">
        <f t="shared" si="5"/>
        <v>0</v>
      </c>
      <c r="Z117" s="97"/>
      <c r="AA117" s="98"/>
      <c r="AB117" s="97"/>
      <c r="AC117" s="99"/>
      <c r="CZ117" s="40"/>
      <c r="DA117" s="40"/>
      <c r="DB117" s="40"/>
      <c r="DC117" s="40"/>
    </row>
    <row r="118" spans="3:107" x14ac:dyDescent="0.25">
      <c r="C118" s="71"/>
      <c r="D118" s="72" t="e">
        <f>VLOOKUP(C118,'Entity List '!A:B,2,FALSE)</f>
        <v>#N/A</v>
      </c>
      <c r="J118" s="147">
        <f t="shared" si="4"/>
        <v>0</v>
      </c>
      <c r="K118" s="138"/>
      <c r="M118" s="154">
        <f t="shared" si="5"/>
        <v>0</v>
      </c>
      <c r="Z118" s="97"/>
      <c r="AA118" s="98"/>
      <c r="AB118" s="97"/>
      <c r="AC118" s="99"/>
      <c r="CZ118" s="40"/>
      <c r="DA118" s="40"/>
      <c r="DB118" s="40"/>
      <c r="DC118" s="40"/>
    </row>
    <row r="119" spans="3:107" x14ac:dyDescent="0.25">
      <c r="C119" s="71"/>
      <c r="D119" s="72" t="e">
        <f>VLOOKUP(C119,'Entity List '!A:B,2,FALSE)</f>
        <v>#N/A</v>
      </c>
      <c r="J119" s="147">
        <f t="shared" si="4"/>
        <v>0</v>
      </c>
      <c r="K119" s="138"/>
      <c r="M119" s="154">
        <f t="shared" si="5"/>
        <v>0</v>
      </c>
      <c r="Z119" s="97"/>
      <c r="AA119" s="98"/>
      <c r="AB119" s="97"/>
      <c r="AC119" s="99"/>
      <c r="CZ119" s="40"/>
      <c r="DA119" s="40"/>
      <c r="DB119" s="40"/>
      <c r="DC119" s="40"/>
    </row>
    <row r="120" spans="3:107" x14ac:dyDescent="0.25">
      <c r="C120" s="71"/>
      <c r="D120" s="72" t="e">
        <f>VLOOKUP(C120,'Entity List '!A:B,2,FALSE)</f>
        <v>#N/A</v>
      </c>
      <c r="J120" s="147">
        <f t="shared" si="4"/>
        <v>0</v>
      </c>
      <c r="K120" s="138"/>
      <c r="M120" s="154">
        <f t="shared" si="5"/>
        <v>0</v>
      </c>
      <c r="Z120" s="97"/>
      <c r="AA120" s="98"/>
      <c r="AB120" s="97"/>
      <c r="AC120" s="99"/>
      <c r="CZ120" s="40"/>
      <c r="DA120" s="40"/>
      <c r="DB120" s="40"/>
      <c r="DC120" s="40"/>
    </row>
    <row r="121" spans="3:107" x14ac:dyDescent="0.25">
      <c r="C121" s="71"/>
      <c r="D121" s="72" t="e">
        <f>VLOOKUP(C121,'Entity List '!A:B,2,FALSE)</f>
        <v>#N/A</v>
      </c>
      <c r="J121" s="147">
        <f t="shared" si="4"/>
        <v>0</v>
      </c>
      <c r="K121" s="138"/>
      <c r="M121" s="154">
        <f t="shared" si="5"/>
        <v>0</v>
      </c>
      <c r="Z121" s="97"/>
      <c r="AA121" s="98"/>
      <c r="AB121" s="97"/>
      <c r="AC121" s="99"/>
      <c r="CZ121" s="40"/>
      <c r="DA121" s="40"/>
      <c r="DB121" s="40"/>
      <c r="DC121" s="40"/>
    </row>
    <row r="122" spans="3:107" x14ac:dyDescent="0.25">
      <c r="C122" s="71"/>
      <c r="D122" s="72" t="e">
        <f>VLOOKUP(C122,'Entity List '!A:B,2,FALSE)</f>
        <v>#N/A</v>
      </c>
      <c r="J122" s="147">
        <f t="shared" si="4"/>
        <v>0</v>
      </c>
      <c r="K122" s="138"/>
      <c r="M122" s="154">
        <f t="shared" si="5"/>
        <v>0</v>
      </c>
      <c r="Z122" s="97"/>
      <c r="AA122" s="98"/>
      <c r="AB122" s="97"/>
      <c r="AC122" s="99"/>
      <c r="CZ122" s="40"/>
      <c r="DA122" s="40"/>
      <c r="DB122" s="40"/>
      <c r="DC122" s="40"/>
    </row>
    <row r="123" spans="3:107" x14ac:dyDescent="0.25">
      <c r="C123" s="71"/>
      <c r="D123" s="72" t="e">
        <f>VLOOKUP(C123,'Entity List '!A:B,2,FALSE)</f>
        <v>#N/A</v>
      </c>
      <c r="J123" s="147">
        <f t="shared" si="4"/>
        <v>0</v>
      </c>
      <c r="K123" s="138"/>
      <c r="M123" s="154">
        <f t="shared" si="5"/>
        <v>0</v>
      </c>
      <c r="Z123" s="97"/>
      <c r="AA123" s="98"/>
      <c r="AB123" s="97"/>
      <c r="AC123" s="99"/>
      <c r="CZ123" s="40"/>
      <c r="DA123" s="40"/>
      <c r="DB123" s="40"/>
      <c r="DC123" s="40"/>
    </row>
    <row r="124" spans="3:107" x14ac:dyDescent="0.25">
      <c r="C124" s="71"/>
      <c r="D124" s="72" t="e">
        <f>VLOOKUP(C124,'Entity List '!A:B,2,FALSE)</f>
        <v>#N/A</v>
      </c>
      <c r="J124" s="147">
        <f t="shared" si="4"/>
        <v>0</v>
      </c>
      <c r="K124" s="138"/>
      <c r="M124" s="154">
        <f t="shared" si="5"/>
        <v>0</v>
      </c>
      <c r="Z124" s="97"/>
      <c r="AA124" s="98"/>
      <c r="AB124" s="97"/>
      <c r="AC124" s="99"/>
      <c r="CZ124" s="40"/>
      <c r="DA124" s="40"/>
      <c r="DB124" s="40"/>
      <c r="DC124" s="40"/>
    </row>
    <row r="125" spans="3:107" x14ac:dyDescent="0.25">
      <c r="C125" s="71"/>
      <c r="D125" s="72" t="e">
        <f>VLOOKUP(C125,'Entity List '!A:B,2,FALSE)</f>
        <v>#N/A</v>
      </c>
      <c r="J125" s="147">
        <f t="shared" si="4"/>
        <v>0</v>
      </c>
      <c r="K125" s="138"/>
      <c r="M125" s="154">
        <f t="shared" si="5"/>
        <v>0</v>
      </c>
      <c r="Z125" s="97"/>
      <c r="AA125" s="98"/>
      <c r="AB125" s="97"/>
      <c r="AC125" s="99"/>
      <c r="CZ125" s="40"/>
      <c r="DA125" s="40"/>
      <c r="DB125" s="40"/>
      <c r="DC125" s="40"/>
    </row>
    <row r="126" spans="3:107" x14ac:dyDescent="0.25">
      <c r="C126" s="71"/>
      <c r="D126" s="72" t="e">
        <f>VLOOKUP(C126,'Entity List '!A:B,2,FALSE)</f>
        <v>#N/A</v>
      </c>
      <c r="J126" s="147">
        <f t="shared" si="4"/>
        <v>0</v>
      </c>
      <c r="K126" s="138"/>
      <c r="M126" s="154">
        <f t="shared" si="5"/>
        <v>0</v>
      </c>
      <c r="Z126" s="97"/>
      <c r="AA126" s="98"/>
      <c r="AB126" s="97"/>
      <c r="AC126" s="99"/>
      <c r="CZ126" s="40"/>
      <c r="DA126" s="40"/>
      <c r="DB126" s="40"/>
      <c r="DC126" s="40"/>
    </row>
    <row r="127" spans="3:107" x14ac:dyDescent="0.25">
      <c r="C127" s="71"/>
      <c r="D127" s="72" t="e">
        <f>VLOOKUP(C127,'Entity List '!A:B,2,FALSE)</f>
        <v>#N/A</v>
      </c>
      <c r="J127" s="147">
        <f t="shared" si="4"/>
        <v>0</v>
      </c>
      <c r="K127" s="138"/>
      <c r="M127" s="154">
        <f t="shared" si="5"/>
        <v>0</v>
      </c>
      <c r="Z127" s="97"/>
      <c r="AA127" s="98"/>
      <c r="AB127" s="97"/>
      <c r="AC127" s="99"/>
      <c r="CZ127" s="40"/>
      <c r="DA127" s="40"/>
      <c r="DB127" s="40"/>
      <c r="DC127" s="40"/>
    </row>
    <row r="128" spans="3:107" x14ac:dyDescent="0.25">
      <c r="C128" s="71"/>
      <c r="D128" s="72" t="e">
        <f>VLOOKUP(C128,'Entity List '!A:B,2,FALSE)</f>
        <v>#N/A</v>
      </c>
      <c r="J128" s="147">
        <f t="shared" si="4"/>
        <v>0</v>
      </c>
      <c r="K128" s="138"/>
      <c r="M128" s="154">
        <f t="shared" si="5"/>
        <v>0</v>
      </c>
      <c r="Z128" s="97"/>
      <c r="AA128" s="98"/>
      <c r="AB128" s="97"/>
      <c r="AC128" s="99"/>
      <c r="CZ128" s="40"/>
      <c r="DA128" s="40"/>
      <c r="DB128" s="40"/>
      <c r="DC128" s="40"/>
    </row>
    <row r="129" spans="3:107" x14ac:dyDescent="0.25">
      <c r="C129" s="71"/>
      <c r="D129" s="72" t="e">
        <f>VLOOKUP(C129,'Entity List '!A:B,2,FALSE)</f>
        <v>#N/A</v>
      </c>
      <c r="J129" s="147">
        <f t="shared" si="4"/>
        <v>0</v>
      </c>
      <c r="K129" s="138"/>
      <c r="M129" s="154">
        <f t="shared" si="5"/>
        <v>0</v>
      </c>
      <c r="Z129" s="97"/>
      <c r="AA129" s="98"/>
      <c r="AB129" s="97"/>
      <c r="AC129" s="99"/>
      <c r="CZ129" s="40"/>
      <c r="DA129" s="40"/>
      <c r="DB129" s="40"/>
      <c r="DC129" s="40"/>
    </row>
    <row r="130" spans="3:107" x14ac:dyDescent="0.25">
      <c r="C130" s="71"/>
      <c r="D130" s="72" t="e">
        <f>VLOOKUP(C130,'Entity List '!A:B,2,FALSE)</f>
        <v>#N/A</v>
      </c>
      <c r="J130" s="147">
        <f t="shared" si="4"/>
        <v>0</v>
      </c>
      <c r="K130" s="138"/>
      <c r="M130" s="154">
        <f t="shared" si="5"/>
        <v>0</v>
      </c>
      <c r="Z130" s="97"/>
      <c r="AA130" s="98"/>
      <c r="AB130" s="97"/>
      <c r="AC130" s="99"/>
      <c r="CZ130" s="40"/>
      <c r="DA130" s="40"/>
      <c r="DB130" s="40"/>
      <c r="DC130" s="40"/>
    </row>
    <row r="131" spans="3:107" x14ac:dyDescent="0.25">
      <c r="C131" s="71"/>
      <c r="D131" s="72" t="e">
        <f>VLOOKUP(C131,'Entity List '!A:B,2,FALSE)</f>
        <v>#N/A</v>
      </c>
      <c r="J131" s="147">
        <f t="shared" si="4"/>
        <v>0</v>
      </c>
      <c r="K131" s="138"/>
      <c r="M131" s="154">
        <f t="shared" si="5"/>
        <v>0</v>
      </c>
      <c r="Z131" s="97"/>
      <c r="AA131" s="98"/>
      <c r="AB131" s="97"/>
      <c r="AC131" s="99"/>
      <c r="CZ131" s="40"/>
      <c r="DA131" s="40"/>
      <c r="DB131" s="40"/>
      <c r="DC131" s="40"/>
    </row>
    <row r="132" spans="3:107" x14ac:dyDescent="0.25">
      <c r="C132" s="71"/>
      <c r="D132" s="72" t="e">
        <f>VLOOKUP(C132,'Entity List '!A:B,2,FALSE)</f>
        <v>#N/A</v>
      </c>
      <c r="J132" s="147">
        <f t="shared" si="4"/>
        <v>0</v>
      </c>
      <c r="K132" s="138"/>
      <c r="M132" s="154">
        <f t="shared" si="5"/>
        <v>0</v>
      </c>
      <c r="Z132" s="97"/>
      <c r="AA132" s="98"/>
      <c r="AB132" s="97"/>
      <c r="AC132" s="99"/>
      <c r="CZ132" s="40"/>
      <c r="DA132" s="40"/>
      <c r="DB132" s="40"/>
      <c r="DC132" s="40"/>
    </row>
    <row r="133" spans="3:107" x14ac:dyDescent="0.25">
      <c r="C133" s="71"/>
      <c r="D133" s="72" t="e">
        <f>VLOOKUP(C133,'Entity List '!A:B,2,FALSE)</f>
        <v>#N/A</v>
      </c>
      <c r="J133" s="147">
        <f t="shared" si="4"/>
        <v>0</v>
      </c>
      <c r="K133" s="138"/>
      <c r="M133" s="154">
        <f t="shared" si="5"/>
        <v>0</v>
      </c>
      <c r="Z133" s="97"/>
      <c r="AA133" s="98"/>
      <c r="AB133" s="97"/>
      <c r="AC133" s="99"/>
      <c r="CZ133" s="40"/>
      <c r="DA133" s="40"/>
      <c r="DB133" s="40"/>
      <c r="DC133" s="40"/>
    </row>
    <row r="134" spans="3:107" x14ac:dyDescent="0.25">
      <c r="C134" s="71"/>
      <c r="D134" s="72" t="e">
        <f>VLOOKUP(C134,'Entity List '!A:B,2,FALSE)</f>
        <v>#N/A</v>
      </c>
      <c r="J134" s="147">
        <f t="shared" si="4"/>
        <v>0</v>
      </c>
      <c r="K134" s="138"/>
      <c r="M134" s="154">
        <f t="shared" si="5"/>
        <v>0</v>
      </c>
      <c r="Z134" s="97"/>
      <c r="AA134" s="98"/>
      <c r="AB134" s="97"/>
      <c r="AC134" s="99"/>
      <c r="CZ134" s="40"/>
      <c r="DA134" s="40"/>
      <c r="DB134" s="40"/>
      <c r="DC134" s="40"/>
    </row>
    <row r="135" spans="3:107" x14ac:dyDescent="0.25">
      <c r="C135" s="71"/>
      <c r="D135" s="72" t="e">
        <f>VLOOKUP(C135,'Entity List '!A:B,2,FALSE)</f>
        <v>#N/A</v>
      </c>
      <c r="J135" s="147">
        <f t="shared" si="4"/>
        <v>0</v>
      </c>
      <c r="K135" s="138"/>
      <c r="M135" s="154">
        <f t="shared" si="5"/>
        <v>0</v>
      </c>
      <c r="Z135" s="97"/>
      <c r="AA135" s="98"/>
      <c r="AB135" s="97"/>
      <c r="AC135" s="99"/>
      <c r="CZ135" s="40"/>
      <c r="DA135" s="40"/>
      <c r="DB135" s="40"/>
      <c r="DC135" s="40"/>
    </row>
    <row r="136" spans="3:107" x14ac:dyDescent="0.25">
      <c r="C136" s="71"/>
      <c r="D136" s="72" t="e">
        <f>VLOOKUP(C136,'Entity List '!A:B,2,FALSE)</f>
        <v>#N/A</v>
      </c>
      <c r="J136" s="147">
        <f t="shared" si="4"/>
        <v>0</v>
      </c>
      <c r="K136" s="138"/>
      <c r="M136" s="154">
        <f t="shared" si="5"/>
        <v>0</v>
      </c>
      <c r="Z136" s="97"/>
      <c r="AA136" s="98"/>
      <c r="AB136" s="97"/>
      <c r="AC136" s="99"/>
      <c r="CZ136" s="40"/>
      <c r="DA136" s="40"/>
      <c r="DB136" s="40"/>
      <c r="DC136" s="40"/>
    </row>
    <row r="137" spans="3:107" x14ac:dyDescent="0.25">
      <c r="C137" s="71"/>
      <c r="D137" s="72" t="e">
        <f>VLOOKUP(C137,'Entity List '!A:B,2,FALSE)</f>
        <v>#N/A</v>
      </c>
      <c r="J137" s="147">
        <f t="shared" si="4"/>
        <v>0</v>
      </c>
      <c r="K137" s="138"/>
      <c r="M137" s="154">
        <f t="shared" si="5"/>
        <v>0</v>
      </c>
      <c r="Z137" s="97"/>
      <c r="AA137" s="98"/>
      <c r="AB137" s="97"/>
      <c r="AC137" s="99"/>
      <c r="CZ137" s="40"/>
      <c r="DA137" s="40"/>
      <c r="DB137" s="40"/>
      <c r="DC137" s="40"/>
    </row>
    <row r="138" spans="3:107" x14ac:dyDescent="0.25">
      <c r="C138" s="71"/>
      <c r="D138" s="72" t="e">
        <f>VLOOKUP(C138,'Entity List '!A:B,2,FALSE)</f>
        <v>#N/A</v>
      </c>
      <c r="J138" s="147">
        <f t="shared" si="4"/>
        <v>0</v>
      </c>
      <c r="K138" s="138"/>
      <c r="M138" s="154">
        <f t="shared" si="5"/>
        <v>0</v>
      </c>
      <c r="Z138" s="97"/>
      <c r="AA138" s="98"/>
      <c r="AB138" s="97"/>
      <c r="AC138" s="99"/>
      <c r="CZ138" s="40"/>
      <c r="DA138" s="40"/>
      <c r="DB138" s="40"/>
      <c r="DC138" s="40"/>
    </row>
    <row r="139" spans="3:107" x14ac:dyDescent="0.25">
      <c r="C139" s="71"/>
      <c r="D139" s="72" t="e">
        <f>VLOOKUP(C139,'Entity List '!A:B,2,FALSE)</f>
        <v>#N/A</v>
      </c>
      <c r="J139" s="147">
        <f t="shared" si="4"/>
        <v>0</v>
      </c>
      <c r="K139" s="138"/>
      <c r="M139" s="154">
        <f t="shared" si="5"/>
        <v>0</v>
      </c>
      <c r="Z139" s="97"/>
      <c r="AA139" s="98"/>
      <c r="AB139" s="97"/>
      <c r="AC139" s="99"/>
      <c r="CZ139" s="40"/>
      <c r="DA139" s="40"/>
      <c r="DB139" s="40"/>
      <c r="DC139" s="40"/>
    </row>
    <row r="140" spans="3:107" x14ac:dyDescent="0.25">
      <c r="C140" s="71"/>
      <c r="D140" s="72" t="e">
        <f>VLOOKUP(C140,'Entity List '!A:B,2,FALSE)</f>
        <v>#N/A</v>
      </c>
      <c r="J140" s="147">
        <f t="shared" si="4"/>
        <v>0</v>
      </c>
      <c r="K140" s="138"/>
      <c r="M140" s="154">
        <f t="shared" si="5"/>
        <v>0</v>
      </c>
      <c r="Z140" s="97"/>
      <c r="AA140" s="98"/>
      <c r="AB140" s="97"/>
      <c r="AC140" s="99"/>
      <c r="CZ140" s="40"/>
      <c r="DA140" s="40"/>
      <c r="DB140" s="40"/>
      <c r="DC140" s="40"/>
    </row>
    <row r="141" spans="3:107" x14ac:dyDescent="0.25">
      <c r="C141" s="71"/>
      <c r="D141" s="72" t="e">
        <f>VLOOKUP(C141,'Entity List '!A:B,2,FALSE)</f>
        <v>#N/A</v>
      </c>
      <c r="J141" s="147">
        <f t="shared" si="4"/>
        <v>0</v>
      </c>
      <c r="K141" s="138"/>
      <c r="M141" s="154">
        <f t="shared" si="5"/>
        <v>0</v>
      </c>
      <c r="Z141" s="97"/>
      <c r="AA141" s="98"/>
      <c r="AB141" s="97"/>
      <c r="AC141" s="99"/>
      <c r="CZ141" s="40"/>
      <c r="DA141" s="40"/>
      <c r="DB141" s="40"/>
      <c r="DC141" s="40"/>
    </row>
    <row r="142" spans="3:107" x14ac:dyDescent="0.25">
      <c r="C142" s="71"/>
      <c r="D142" s="72" t="e">
        <f>VLOOKUP(C142,'Entity List '!A:B,2,FALSE)</f>
        <v>#N/A</v>
      </c>
      <c r="J142" s="147">
        <f t="shared" si="4"/>
        <v>0</v>
      </c>
      <c r="K142" s="138"/>
      <c r="M142" s="154">
        <f t="shared" si="5"/>
        <v>0</v>
      </c>
      <c r="Z142" s="97"/>
      <c r="AA142" s="98"/>
      <c r="AB142" s="97"/>
      <c r="AC142" s="99"/>
      <c r="CZ142" s="40"/>
      <c r="DA142" s="40"/>
      <c r="DB142" s="40"/>
      <c r="DC142" s="40"/>
    </row>
    <row r="143" spans="3:107" x14ac:dyDescent="0.25">
      <c r="C143" s="71"/>
      <c r="D143" s="72" t="e">
        <f>VLOOKUP(C143,'Entity List '!A:B,2,FALSE)</f>
        <v>#N/A</v>
      </c>
      <c r="J143" s="147">
        <f t="shared" si="4"/>
        <v>0</v>
      </c>
      <c r="K143" s="138"/>
      <c r="M143" s="154">
        <f t="shared" si="5"/>
        <v>0</v>
      </c>
      <c r="Z143" s="97"/>
      <c r="AA143" s="98"/>
      <c r="AB143" s="97"/>
      <c r="AC143" s="99"/>
      <c r="CZ143" s="40"/>
      <c r="DA143" s="40"/>
      <c r="DB143" s="40"/>
      <c r="DC143" s="40"/>
    </row>
    <row r="144" spans="3:107" x14ac:dyDescent="0.25">
      <c r="C144" s="71"/>
      <c r="D144" s="72" t="e">
        <f>VLOOKUP(C144,'Entity List '!A:B,2,FALSE)</f>
        <v>#N/A</v>
      </c>
      <c r="J144" s="147">
        <f t="shared" si="4"/>
        <v>0</v>
      </c>
      <c r="K144" s="138"/>
      <c r="M144" s="154">
        <f t="shared" si="5"/>
        <v>0</v>
      </c>
      <c r="Z144" s="97"/>
      <c r="AA144" s="98"/>
      <c r="AB144" s="97"/>
      <c r="AC144" s="99"/>
      <c r="CZ144" s="40"/>
      <c r="DA144" s="40"/>
      <c r="DB144" s="40"/>
      <c r="DC144" s="40"/>
    </row>
    <row r="145" spans="3:107" x14ac:dyDescent="0.25">
      <c r="C145" s="71"/>
      <c r="D145" s="72" t="e">
        <f>VLOOKUP(C145,'Entity List '!A:B,2,FALSE)</f>
        <v>#N/A</v>
      </c>
      <c r="J145" s="147">
        <f t="shared" si="4"/>
        <v>0</v>
      </c>
      <c r="K145" s="138"/>
      <c r="M145" s="154">
        <f t="shared" si="5"/>
        <v>0</v>
      </c>
      <c r="Z145" s="97"/>
      <c r="AA145" s="98"/>
      <c r="AB145" s="97"/>
      <c r="AC145" s="99"/>
      <c r="CZ145" s="40"/>
      <c r="DA145" s="40"/>
      <c r="DB145" s="40"/>
      <c r="DC145" s="40"/>
    </row>
    <row r="146" spans="3:107" x14ac:dyDescent="0.25">
      <c r="C146" s="71"/>
      <c r="D146" s="72" t="e">
        <f>VLOOKUP(C146,'Entity List '!A:B,2,FALSE)</f>
        <v>#N/A</v>
      </c>
      <c r="J146" s="147">
        <f t="shared" si="4"/>
        <v>0</v>
      </c>
      <c r="K146" s="138"/>
      <c r="M146" s="154">
        <f t="shared" si="5"/>
        <v>0</v>
      </c>
      <c r="Z146" s="97"/>
      <c r="AA146" s="98"/>
      <c r="AB146" s="97"/>
      <c r="AC146" s="99"/>
      <c r="CZ146" s="40"/>
      <c r="DA146" s="40"/>
      <c r="DB146" s="40"/>
      <c r="DC146" s="40"/>
    </row>
    <row r="147" spans="3:107" x14ac:dyDescent="0.25">
      <c r="C147" s="71"/>
      <c r="D147" s="72" t="e">
        <f>VLOOKUP(C147,'Entity List '!A:B,2,FALSE)</f>
        <v>#N/A</v>
      </c>
      <c r="J147" s="147">
        <f t="shared" si="4"/>
        <v>0</v>
      </c>
      <c r="K147" s="138"/>
      <c r="M147" s="154">
        <f t="shared" si="5"/>
        <v>0</v>
      </c>
      <c r="Z147" s="97"/>
      <c r="AA147" s="98"/>
      <c r="AB147" s="97"/>
      <c r="AC147" s="99"/>
      <c r="CZ147" s="40"/>
      <c r="DA147" s="40"/>
      <c r="DB147" s="40"/>
      <c r="DC147" s="40"/>
    </row>
    <row r="148" spans="3:107" x14ac:dyDescent="0.25">
      <c r="C148" s="71"/>
      <c r="D148" s="72" t="e">
        <f>VLOOKUP(C148,'Entity List '!A:B,2,FALSE)</f>
        <v>#N/A</v>
      </c>
      <c r="J148" s="147">
        <f t="shared" si="4"/>
        <v>0</v>
      </c>
      <c r="K148" s="138"/>
      <c r="M148" s="154">
        <f t="shared" si="5"/>
        <v>0</v>
      </c>
      <c r="Z148" s="97"/>
      <c r="AA148" s="98"/>
      <c r="AB148" s="97"/>
      <c r="AC148" s="99"/>
      <c r="CZ148" s="40"/>
      <c r="DA148" s="40"/>
      <c r="DB148" s="40"/>
      <c r="DC148" s="40"/>
    </row>
    <row r="149" spans="3:107" x14ac:dyDescent="0.25">
      <c r="C149" s="71"/>
      <c r="D149" s="72" t="e">
        <f>VLOOKUP(C149,'Entity List '!A:B,2,FALSE)</f>
        <v>#N/A</v>
      </c>
      <c r="J149" s="147">
        <f t="shared" si="4"/>
        <v>0</v>
      </c>
      <c r="K149" s="138"/>
      <c r="M149" s="154">
        <f t="shared" si="5"/>
        <v>0</v>
      </c>
      <c r="Z149" s="97"/>
      <c r="AA149" s="98"/>
      <c r="AB149" s="97"/>
      <c r="AC149" s="99"/>
      <c r="CZ149" s="40"/>
      <c r="DA149" s="40"/>
      <c r="DB149" s="40"/>
      <c r="DC149" s="40"/>
    </row>
    <row r="150" spans="3:107" x14ac:dyDescent="0.25">
      <c r="C150" s="71"/>
      <c r="D150" s="72" t="e">
        <f>VLOOKUP(C150,'Entity List '!A:B,2,FALSE)</f>
        <v>#N/A</v>
      </c>
      <c r="J150" s="147">
        <f t="shared" si="4"/>
        <v>0</v>
      </c>
      <c r="K150" s="138"/>
      <c r="M150" s="154">
        <f t="shared" si="5"/>
        <v>0</v>
      </c>
      <c r="Z150" s="97"/>
      <c r="AA150" s="98"/>
      <c r="AB150" s="97"/>
      <c r="AC150" s="110"/>
      <c r="CZ150" s="40"/>
      <c r="DA150" s="40"/>
      <c r="DB150" s="40"/>
      <c r="DC150" s="40"/>
    </row>
    <row r="151" spans="3:107" x14ac:dyDescent="0.25">
      <c r="C151" s="71"/>
      <c r="D151" s="72" t="e">
        <f>VLOOKUP(C151,'Entity List '!A:B,2,FALSE)</f>
        <v>#N/A</v>
      </c>
      <c r="J151" s="147">
        <f t="shared" si="4"/>
        <v>0</v>
      </c>
      <c r="K151" s="138"/>
      <c r="M151" s="154">
        <f t="shared" si="5"/>
        <v>0</v>
      </c>
      <c r="Z151" s="97"/>
      <c r="AA151" s="98"/>
      <c r="AB151" s="97"/>
      <c r="AC151" s="110"/>
      <c r="CZ151" s="40"/>
      <c r="DA151" s="40"/>
      <c r="DB151" s="40"/>
      <c r="DC151" s="40"/>
    </row>
    <row r="152" spans="3:107" x14ac:dyDescent="0.25">
      <c r="C152" s="71"/>
      <c r="D152" s="72" t="e">
        <f>VLOOKUP(C152,'Entity List '!A:B,2,FALSE)</f>
        <v>#N/A</v>
      </c>
      <c r="J152" s="147">
        <f t="shared" si="4"/>
        <v>0</v>
      </c>
      <c r="K152" s="138"/>
      <c r="M152" s="154">
        <f t="shared" si="5"/>
        <v>0</v>
      </c>
      <c r="Z152" s="97"/>
      <c r="AA152" s="98"/>
      <c r="AB152" s="97"/>
      <c r="AC152" s="99"/>
      <c r="CZ152" s="40"/>
      <c r="DA152" s="40"/>
      <c r="DB152" s="40"/>
      <c r="DC152" s="40"/>
    </row>
    <row r="153" spans="3:107" x14ac:dyDescent="0.25">
      <c r="C153" s="71"/>
      <c r="D153" s="72" t="e">
        <f>VLOOKUP(C153,'Entity List '!A:B,2,FALSE)</f>
        <v>#N/A</v>
      </c>
      <c r="J153" s="147">
        <f t="shared" si="4"/>
        <v>0</v>
      </c>
      <c r="K153" s="138"/>
      <c r="M153" s="154">
        <f t="shared" si="5"/>
        <v>0</v>
      </c>
      <c r="Z153" s="97"/>
      <c r="AA153" s="98"/>
      <c r="AB153" s="97"/>
      <c r="AC153" s="99"/>
      <c r="CZ153" s="40"/>
      <c r="DA153" s="40"/>
      <c r="DB153" s="40"/>
      <c r="DC153" s="40"/>
    </row>
    <row r="154" spans="3:107" x14ac:dyDescent="0.25">
      <c r="D154" s="44"/>
      <c r="Z154" s="97"/>
      <c r="AA154" s="98"/>
      <c r="AB154" s="97"/>
      <c r="AC154" s="99"/>
      <c r="CZ154" s="40"/>
      <c r="DA154" s="40"/>
      <c r="DB154" s="40"/>
      <c r="DC154" s="40"/>
    </row>
    <row r="155" spans="3:107" x14ac:dyDescent="0.25">
      <c r="D155" s="44"/>
      <c r="Z155" s="97"/>
      <c r="AA155" s="98"/>
      <c r="AB155" s="97"/>
      <c r="AC155" s="99"/>
      <c r="CZ155" s="40"/>
      <c r="DA155" s="40"/>
      <c r="DB155" s="40"/>
      <c r="DC155" s="40"/>
    </row>
    <row r="156" spans="3:107" x14ac:dyDescent="0.25">
      <c r="D156" s="44"/>
      <c r="Z156" s="97"/>
      <c r="AA156" s="98"/>
      <c r="AB156" s="97"/>
      <c r="AC156" s="99"/>
      <c r="CZ156" s="40"/>
      <c r="DA156" s="40"/>
      <c r="DB156" s="40"/>
      <c r="DC156" s="40"/>
    </row>
    <row r="157" spans="3:107" x14ac:dyDescent="0.25">
      <c r="D157" s="44"/>
      <c r="Z157" s="97"/>
      <c r="AA157" s="98"/>
      <c r="AB157" s="97"/>
      <c r="AC157" s="99"/>
      <c r="CZ157" s="40"/>
      <c r="DA157" s="40"/>
      <c r="DB157" s="40"/>
      <c r="DC157" s="40"/>
    </row>
    <row r="158" spans="3:107" x14ac:dyDescent="0.25">
      <c r="D158" s="44"/>
      <c r="Z158" s="97"/>
      <c r="AA158" s="98"/>
      <c r="AB158" s="97"/>
      <c r="AC158" s="99"/>
      <c r="CZ158" s="40"/>
      <c r="DA158" s="40"/>
      <c r="DB158" s="40"/>
      <c r="DC158" s="40"/>
    </row>
    <row r="159" spans="3:107" x14ac:dyDescent="0.25">
      <c r="D159" s="44"/>
      <c r="Z159" s="97"/>
      <c r="AA159" s="98"/>
      <c r="AB159" s="97"/>
      <c r="AC159" s="99"/>
      <c r="CZ159" s="40"/>
      <c r="DA159" s="40"/>
      <c r="DB159" s="40"/>
      <c r="DC159" s="40"/>
    </row>
    <row r="160" spans="3:107" x14ac:dyDescent="0.25">
      <c r="D160" s="44"/>
      <c r="Z160" s="97"/>
      <c r="AA160" s="98"/>
      <c r="AB160" s="97"/>
      <c r="AC160" s="99"/>
      <c r="CZ160" s="40"/>
      <c r="DA160" s="40"/>
      <c r="DB160" s="40"/>
      <c r="DC160" s="40"/>
    </row>
    <row r="161" spans="4:107" x14ac:dyDescent="0.25">
      <c r="D161" s="44"/>
      <c r="Z161" s="97"/>
      <c r="AA161" s="98"/>
      <c r="AB161" s="97"/>
      <c r="AC161" s="99"/>
      <c r="CZ161" s="40"/>
      <c r="DA161" s="40"/>
      <c r="DB161" s="40"/>
      <c r="DC161" s="40"/>
    </row>
    <row r="162" spans="4:107" x14ac:dyDescent="0.25">
      <c r="D162" s="44"/>
      <c r="Z162" s="97"/>
      <c r="AA162" s="98"/>
      <c r="AB162" s="97"/>
      <c r="AC162" s="99"/>
      <c r="CZ162" s="40"/>
      <c r="DA162" s="40"/>
      <c r="DB162" s="40"/>
      <c r="DC162" s="40"/>
    </row>
    <row r="163" spans="4:107" x14ac:dyDescent="0.25">
      <c r="D163" s="44"/>
      <c r="Z163" s="97"/>
      <c r="AA163" s="98"/>
      <c r="AB163" s="97"/>
      <c r="AC163" s="99"/>
      <c r="CZ163" s="40"/>
      <c r="DA163" s="40"/>
      <c r="DB163" s="40"/>
      <c r="DC163" s="40"/>
    </row>
    <row r="164" spans="4:107" x14ac:dyDescent="0.25">
      <c r="D164" s="44"/>
      <c r="Z164" s="97"/>
      <c r="AA164" s="98"/>
      <c r="AB164" s="97"/>
      <c r="AC164" s="99"/>
      <c r="CZ164" s="40"/>
      <c r="DA164" s="40"/>
      <c r="DB164" s="40"/>
      <c r="DC164" s="40"/>
    </row>
    <row r="165" spans="4:107" x14ac:dyDescent="0.25">
      <c r="D165" s="44"/>
      <c r="Z165" s="97"/>
      <c r="AA165" s="98"/>
      <c r="AB165" s="97"/>
      <c r="AC165" s="99"/>
      <c r="CZ165" s="40"/>
      <c r="DA165" s="40"/>
      <c r="DB165" s="40"/>
      <c r="DC165" s="40"/>
    </row>
    <row r="166" spans="4:107" x14ac:dyDescent="0.25">
      <c r="D166" s="44"/>
      <c r="F166" s="40"/>
      <c r="H166" s="40"/>
      <c r="I166" s="40"/>
      <c r="J166" s="44"/>
      <c r="K166" s="40"/>
      <c r="T166" s="40"/>
      <c r="U166" s="40"/>
      <c r="V166" s="40"/>
      <c r="W166" s="40"/>
      <c r="X166" s="40"/>
      <c r="Y166" s="40"/>
      <c r="Z166" s="97"/>
      <c r="AA166" s="98"/>
      <c r="AB166" s="97"/>
      <c r="AC166" s="99"/>
      <c r="CZ166" s="40"/>
      <c r="DA166" s="40"/>
      <c r="DB166" s="40"/>
      <c r="DC166" s="40"/>
    </row>
    <row r="167" spans="4:107" x14ac:dyDescent="0.25">
      <c r="D167" s="44"/>
      <c r="F167" s="40"/>
      <c r="H167" s="40"/>
      <c r="I167" s="40"/>
      <c r="J167" s="44"/>
      <c r="K167" s="40"/>
      <c r="T167" s="40"/>
      <c r="U167" s="40"/>
      <c r="V167" s="40"/>
      <c r="W167" s="40"/>
      <c r="X167" s="40"/>
      <c r="Y167" s="40"/>
      <c r="Z167" s="97"/>
      <c r="AA167" s="98"/>
      <c r="AB167" s="97"/>
      <c r="AC167" s="99"/>
      <c r="CZ167" s="40"/>
      <c r="DA167" s="40"/>
      <c r="DB167" s="40"/>
      <c r="DC167" s="40"/>
    </row>
    <row r="168" spans="4:107" x14ac:dyDescent="0.25">
      <c r="D168" s="44"/>
      <c r="F168" s="40"/>
      <c r="H168" s="40"/>
      <c r="I168" s="40"/>
      <c r="J168" s="44"/>
      <c r="K168" s="40"/>
      <c r="T168" s="40"/>
      <c r="U168" s="40"/>
      <c r="V168" s="40"/>
      <c r="W168" s="40"/>
      <c r="X168" s="40"/>
      <c r="Y168" s="40"/>
      <c r="Z168" s="97"/>
      <c r="AA168" s="98"/>
      <c r="AB168" s="97"/>
      <c r="AC168" s="99"/>
      <c r="CZ168" s="40"/>
      <c r="DA168" s="40"/>
      <c r="DB168" s="40"/>
      <c r="DC168" s="40"/>
    </row>
    <row r="169" spans="4:107" x14ac:dyDescent="0.25">
      <c r="D169" s="44"/>
      <c r="F169" s="40"/>
      <c r="H169" s="40"/>
      <c r="I169" s="40"/>
      <c r="J169" s="44"/>
      <c r="K169" s="40"/>
      <c r="T169" s="40"/>
      <c r="U169" s="40"/>
      <c r="V169" s="40"/>
      <c r="W169" s="40"/>
      <c r="X169" s="40"/>
      <c r="Y169" s="40"/>
      <c r="Z169" s="97"/>
      <c r="AA169" s="98"/>
      <c r="AB169" s="97"/>
      <c r="AC169" s="99"/>
      <c r="CZ169" s="40"/>
      <c r="DA169" s="40"/>
      <c r="DB169" s="40"/>
      <c r="DC169" s="40"/>
    </row>
    <row r="170" spans="4:107" x14ac:dyDescent="0.25">
      <c r="D170" s="44"/>
      <c r="F170" s="40"/>
      <c r="H170" s="40"/>
      <c r="I170" s="40"/>
      <c r="J170" s="44"/>
      <c r="K170" s="40"/>
      <c r="T170" s="40"/>
      <c r="U170" s="40"/>
      <c r="V170" s="40"/>
      <c r="W170" s="40"/>
      <c r="X170" s="40"/>
      <c r="Y170" s="40"/>
      <c r="Z170" s="97"/>
      <c r="AA170" s="98"/>
      <c r="AB170" s="97"/>
      <c r="AC170" s="99"/>
      <c r="CZ170" s="40"/>
      <c r="DA170" s="40"/>
      <c r="DB170" s="40"/>
      <c r="DC170" s="40"/>
    </row>
    <row r="171" spans="4:107" x14ac:dyDescent="0.25">
      <c r="D171" s="44"/>
      <c r="F171" s="40"/>
      <c r="H171" s="40"/>
      <c r="I171" s="40"/>
      <c r="J171" s="44"/>
      <c r="K171" s="40"/>
      <c r="T171" s="40"/>
      <c r="U171" s="40"/>
      <c r="V171" s="40"/>
      <c r="W171" s="40"/>
      <c r="X171" s="40"/>
      <c r="Y171" s="40"/>
      <c r="Z171" s="97"/>
      <c r="AA171" s="98"/>
      <c r="AB171" s="97"/>
      <c r="AC171" s="99"/>
      <c r="CZ171" s="40"/>
      <c r="DA171" s="40"/>
      <c r="DB171" s="40"/>
      <c r="DC171" s="40"/>
    </row>
    <row r="172" spans="4:107" x14ac:dyDescent="0.25">
      <c r="D172" s="44"/>
      <c r="F172" s="40"/>
      <c r="H172" s="40"/>
      <c r="I172" s="40"/>
      <c r="J172" s="44"/>
      <c r="K172" s="40"/>
      <c r="T172" s="40"/>
      <c r="U172" s="40"/>
      <c r="V172" s="40"/>
      <c r="W172" s="40"/>
      <c r="X172" s="40"/>
      <c r="Y172" s="40"/>
      <c r="Z172" s="97"/>
      <c r="AA172" s="98"/>
      <c r="AB172" s="97"/>
      <c r="AC172" s="99"/>
      <c r="CZ172" s="40"/>
      <c r="DA172" s="40"/>
      <c r="DB172" s="40"/>
      <c r="DC172" s="40"/>
    </row>
    <row r="173" spans="4:107" x14ac:dyDescent="0.25">
      <c r="D173" s="44"/>
      <c r="F173" s="40"/>
      <c r="H173" s="40"/>
      <c r="I173" s="40"/>
      <c r="J173" s="44"/>
      <c r="K173" s="40"/>
      <c r="T173" s="40"/>
      <c r="U173" s="40"/>
      <c r="V173" s="40"/>
      <c r="W173" s="40"/>
      <c r="X173" s="40"/>
      <c r="Y173" s="40"/>
      <c r="Z173" s="97"/>
      <c r="AA173" s="98"/>
      <c r="AB173" s="97"/>
      <c r="AC173" s="99"/>
      <c r="CZ173" s="40"/>
      <c r="DA173" s="40"/>
      <c r="DB173" s="40"/>
      <c r="DC173" s="40"/>
    </row>
    <row r="174" spans="4:107" x14ac:dyDescent="0.25">
      <c r="D174" s="44"/>
      <c r="F174" s="40"/>
      <c r="H174" s="40"/>
      <c r="I174" s="40"/>
      <c r="J174" s="44"/>
      <c r="K174" s="40"/>
      <c r="T174" s="40"/>
      <c r="U174" s="40"/>
      <c r="V174" s="40"/>
      <c r="W174" s="40"/>
      <c r="X174" s="40"/>
      <c r="Y174" s="40"/>
      <c r="Z174" s="97"/>
      <c r="AA174" s="98"/>
      <c r="AB174" s="97"/>
      <c r="AC174" s="99"/>
      <c r="CZ174" s="40"/>
      <c r="DA174" s="40"/>
      <c r="DB174" s="40"/>
      <c r="DC174" s="40"/>
    </row>
    <row r="175" spans="4:107" x14ac:dyDescent="0.25">
      <c r="D175" s="44"/>
      <c r="F175" s="40"/>
      <c r="H175" s="40"/>
      <c r="I175" s="40"/>
      <c r="J175" s="44"/>
      <c r="K175" s="40"/>
      <c r="T175" s="40"/>
      <c r="U175" s="40"/>
      <c r="V175" s="40"/>
      <c r="W175" s="40"/>
      <c r="X175" s="40"/>
      <c r="Y175" s="40"/>
      <c r="Z175" s="97"/>
      <c r="AA175" s="98"/>
      <c r="AB175" s="97"/>
      <c r="AC175" s="99"/>
      <c r="CZ175" s="40"/>
      <c r="DA175" s="40"/>
      <c r="DB175" s="40"/>
      <c r="DC175" s="40"/>
    </row>
    <row r="176" spans="4:107" x14ac:dyDescent="0.25">
      <c r="D176" s="44"/>
      <c r="F176" s="40"/>
      <c r="H176" s="40"/>
      <c r="I176" s="40"/>
      <c r="J176" s="44"/>
      <c r="K176" s="40"/>
      <c r="T176" s="40"/>
      <c r="U176" s="40"/>
      <c r="V176" s="40"/>
      <c r="W176" s="40"/>
      <c r="X176" s="40"/>
      <c r="Y176" s="40"/>
      <c r="Z176" s="97"/>
      <c r="AA176" s="98"/>
      <c r="AB176" s="97"/>
      <c r="AC176" s="99"/>
      <c r="CZ176" s="40"/>
      <c r="DA176" s="40"/>
      <c r="DB176" s="40"/>
      <c r="DC176" s="40"/>
    </row>
    <row r="177" spans="4:107" x14ac:dyDescent="0.25">
      <c r="D177" s="44"/>
      <c r="F177" s="40"/>
      <c r="H177" s="40"/>
      <c r="I177" s="40"/>
      <c r="J177" s="44"/>
      <c r="K177" s="40"/>
      <c r="T177" s="40"/>
      <c r="U177" s="40"/>
      <c r="V177" s="40"/>
      <c r="W177" s="40"/>
      <c r="X177" s="40"/>
      <c r="Y177" s="40"/>
      <c r="Z177" s="97"/>
      <c r="AA177" s="98"/>
      <c r="AB177" s="97"/>
      <c r="AC177" s="99"/>
      <c r="CZ177" s="40"/>
      <c r="DA177" s="40"/>
      <c r="DB177" s="40"/>
      <c r="DC177" s="40"/>
    </row>
    <row r="178" spans="4:107" x14ac:dyDescent="0.25">
      <c r="D178" s="44"/>
      <c r="F178" s="40"/>
      <c r="H178" s="40"/>
      <c r="I178" s="40"/>
      <c r="J178" s="44"/>
      <c r="K178" s="40"/>
      <c r="T178" s="40"/>
      <c r="U178" s="40"/>
      <c r="V178" s="40"/>
      <c r="W178" s="40"/>
      <c r="X178" s="40"/>
      <c r="Y178" s="40"/>
      <c r="Z178" s="97"/>
      <c r="AA178" s="98"/>
      <c r="AB178" s="97"/>
      <c r="AC178" s="110"/>
      <c r="CZ178" s="40"/>
      <c r="DA178" s="40"/>
      <c r="DB178" s="40"/>
      <c r="DC178" s="40"/>
    </row>
    <row r="179" spans="4:107" x14ac:dyDescent="0.25">
      <c r="D179" s="44"/>
      <c r="F179" s="40"/>
      <c r="H179" s="40"/>
      <c r="I179" s="40"/>
      <c r="J179" s="44"/>
      <c r="K179" s="40"/>
      <c r="T179" s="40"/>
      <c r="U179" s="40"/>
      <c r="V179" s="40"/>
      <c r="W179" s="40"/>
      <c r="X179" s="40"/>
      <c r="Y179" s="40"/>
      <c r="Z179" s="97"/>
      <c r="AA179" s="98"/>
      <c r="AB179" s="97"/>
      <c r="AC179" s="99"/>
      <c r="CZ179" s="40"/>
      <c r="DA179" s="40"/>
      <c r="DB179" s="40"/>
      <c r="DC179" s="40"/>
    </row>
    <row r="180" spans="4:107" x14ac:dyDescent="0.25">
      <c r="D180" s="44"/>
      <c r="F180" s="40"/>
      <c r="H180" s="40"/>
      <c r="I180" s="40"/>
      <c r="J180" s="44"/>
      <c r="K180" s="40"/>
      <c r="T180" s="40"/>
      <c r="U180" s="40"/>
      <c r="V180" s="40"/>
      <c r="W180" s="40"/>
      <c r="X180" s="40"/>
      <c r="Y180" s="40"/>
      <c r="Z180" s="97"/>
      <c r="AA180" s="98"/>
      <c r="AB180" s="97"/>
      <c r="AC180" s="99"/>
      <c r="CZ180" s="40"/>
      <c r="DA180" s="40"/>
      <c r="DB180" s="40"/>
      <c r="DC180" s="40"/>
    </row>
    <row r="181" spans="4:107" x14ac:dyDescent="0.25">
      <c r="D181" s="44"/>
      <c r="F181" s="40"/>
      <c r="H181" s="40"/>
      <c r="I181" s="40"/>
      <c r="J181" s="44"/>
      <c r="K181" s="40"/>
      <c r="T181" s="40"/>
      <c r="U181" s="40"/>
      <c r="V181" s="40"/>
      <c r="W181" s="40"/>
      <c r="X181" s="40"/>
      <c r="Y181" s="40"/>
      <c r="Z181" s="97"/>
      <c r="AA181" s="98"/>
      <c r="AB181" s="97"/>
      <c r="AC181" s="99"/>
      <c r="CZ181" s="40"/>
      <c r="DA181" s="40"/>
      <c r="DB181" s="40"/>
      <c r="DC181" s="40"/>
    </row>
    <row r="182" spans="4:107" x14ac:dyDescent="0.25">
      <c r="D182" s="44"/>
      <c r="F182" s="40"/>
      <c r="H182" s="40"/>
      <c r="I182" s="40"/>
      <c r="J182" s="44"/>
      <c r="K182" s="40"/>
      <c r="T182" s="40"/>
      <c r="U182" s="40"/>
      <c r="V182" s="40"/>
      <c r="W182" s="40"/>
      <c r="X182" s="40"/>
      <c r="Y182" s="40"/>
      <c r="Z182" s="97"/>
      <c r="AA182" s="98"/>
      <c r="AB182" s="97"/>
      <c r="AC182" s="99"/>
      <c r="CZ182" s="40"/>
      <c r="DA182" s="40"/>
      <c r="DB182" s="40"/>
      <c r="DC182" s="40"/>
    </row>
    <row r="183" spans="4:107" x14ac:dyDescent="0.25">
      <c r="D183" s="44"/>
      <c r="F183" s="40"/>
      <c r="H183" s="40"/>
      <c r="I183" s="40"/>
      <c r="J183" s="44"/>
      <c r="K183" s="40"/>
      <c r="T183" s="40"/>
      <c r="U183" s="40"/>
      <c r="V183" s="40"/>
      <c r="W183" s="40"/>
      <c r="X183" s="40"/>
      <c r="Y183" s="40"/>
      <c r="Z183" s="97"/>
      <c r="AA183" s="98"/>
      <c r="AB183" s="97"/>
      <c r="AC183" s="99"/>
      <c r="CZ183" s="40"/>
      <c r="DA183" s="40"/>
      <c r="DB183" s="40"/>
      <c r="DC183" s="40"/>
    </row>
    <row r="184" spans="4:107" x14ac:dyDescent="0.25">
      <c r="D184" s="44"/>
      <c r="F184" s="40"/>
      <c r="H184" s="40"/>
      <c r="I184" s="40"/>
      <c r="J184" s="44"/>
      <c r="K184" s="40"/>
      <c r="T184" s="40"/>
      <c r="U184" s="40"/>
      <c r="V184" s="40"/>
      <c r="W184" s="40"/>
      <c r="X184" s="40"/>
      <c r="Y184" s="40"/>
      <c r="Z184" s="97"/>
      <c r="AA184" s="98"/>
      <c r="AB184" s="97"/>
      <c r="AC184" s="99"/>
      <c r="CZ184" s="40"/>
      <c r="DA184" s="40"/>
      <c r="DB184" s="40"/>
      <c r="DC184" s="40"/>
    </row>
    <row r="185" spans="4:107" x14ac:dyDescent="0.25">
      <c r="D185" s="44"/>
      <c r="F185" s="40"/>
      <c r="H185" s="40"/>
      <c r="I185" s="40"/>
      <c r="J185" s="44"/>
      <c r="K185" s="40"/>
      <c r="T185" s="40"/>
      <c r="U185" s="40"/>
      <c r="V185" s="40"/>
      <c r="W185" s="40"/>
      <c r="X185" s="40"/>
      <c r="Y185" s="40"/>
      <c r="Z185" s="97"/>
      <c r="AA185" s="98"/>
      <c r="AB185" s="97"/>
      <c r="AC185" s="99"/>
      <c r="CZ185" s="40"/>
      <c r="DA185" s="40"/>
      <c r="DB185" s="40"/>
      <c r="DC185" s="40"/>
    </row>
    <row r="186" spans="4:107" x14ac:dyDescent="0.25">
      <c r="D186" s="44"/>
      <c r="F186" s="40"/>
      <c r="H186" s="40"/>
      <c r="I186" s="40"/>
      <c r="J186" s="44"/>
      <c r="K186" s="40"/>
      <c r="T186" s="40"/>
      <c r="U186" s="40"/>
      <c r="V186" s="40"/>
      <c r="W186" s="40"/>
      <c r="X186" s="40"/>
      <c r="Y186" s="40"/>
      <c r="Z186" s="97"/>
      <c r="AA186" s="98"/>
      <c r="AB186" s="97"/>
      <c r="AC186" s="99"/>
      <c r="CZ186" s="40"/>
      <c r="DA186" s="40"/>
      <c r="DB186" s="40"/>
      <c r="DC186" s="40"/>
    </row>
    <row r="187" spans="4:107" x14ac:dyDescent="0.25">
      <c r="D187" s="44"/>
      <c r="F187" s="40"/>
      <c r="H187" s="40"/>
      <c r="I187" s="40"/>
      <c r="J187" s="44"/>
      <c r="K187" s="40"/>
      <c r="T187" s="40"/>
      <c r="U187" s="40"/>
      <c r="V187" s="40"/>
      <c r="W187" s="40"/>
      <c r="X187" s="40"/>
      <c r="Y187" s="40"/>
      <c r="Z187" s="97"/>
      <c r="AA187" s="98"/>
      <c r="AB187" s="97"/>
      <c r="AC187" s="99"/>
      <c r="CZ187" s="40"/>
      <c r="DA187" s="40"/>
      <c r="DB187" s="40"/>
      <c r="DC187" s="40"/>
    </row>
    <row r="188" spans="4:107" x14ac:dyDescent="0.25">
      <c r="D188" s="44"/>
      <c r="F188" s="40"/>
      <c r="H188" s="40"/>
      <c r="I188" s="40"/>
      <c r="J188" s="44"/>
      <c r="K188" s="40"/>
      <c r="T188" s="40"/>
      <c r="U188" s="40"/>
      <c r="V188" s="40"/>
      <c r="W188" s="40"/>
      <c r="X188" s="40"/>
      <c r="Y188" s="40"/>
      <c r="Z188" s="97"/>
      <c r="AA188" s="98"/>
      <c r="AB188" s="97"/>
      <c r="AC188" s="99"/>
      <c r="CZ188" s="40"/>
      <c r="DA188" s="40"/>
      <c r="DB188" s="40"/>
      <c r="DC188" s="40"/>
    </row>
    <row r="189" spans="4:107" x14ac:dyDescent="0.25">
      <c r="D189" s="44"/>
      <c r="F189" s="40"/>
      <c r="H189" s="40"/>
      <c r="I189" s="40"/>
      <c r="J189" s="44"/>
      <c r="K189" s="40"/>
      <c r="T189" s="40"/>
      <c r="U189" s="40"/>
      <c r="V189" s="40"/>
      <c r="W189" s="40"/>
      <c r="X189" s="40"/>
      <c r="Y189" s="40"/>
      <c r="Z189" s="97"/>
      <c r="AA189" s="98"/>
      <c r="AB189" s="97"/>
      <c r="AC189" s="99"/>
      <c r="CZ189" s="40"/>
      <c r="DA189" s="40"/>
      <c r="DB189" s="40"/>
      <c r="DC189" s="40"/>
    </row>
    <row r="190" spans="4:107" x14ac:dyDescent="0.25">
      <c r="D190" s="44"/>
      <c r="F190" s="40"/>
      <c r="H190" s="40"/>
      <c r="I190" s="40"/>
      <c r="J190" s="44"/>
      <c r="K190" s="40"/>
      <c r="T190" s="40"/>
      <c r="U190" s="40"/>
      <c r="V190" s="40"/>
      <c r="W190" s="40"/>
      <c r="X190" s="40"/>
      <c r="Y190" s="40"/>
      <c r="Z190" s="97"/>
      <c r="AA190" s="98"/>
      <c r="AB190" s="97"/>
      <c r="AC190" s="99"/>
      <c r="CZ190" s="40"/>
      <c r="DA190" s="40"/>
      <c r="DB190" s="40"/>
      <c r="DC190" s="40"/>
    </row>
    <row r="191" spans="4:107" x14ac:dyDescent="0.25">
      <c r="D191" s="44"/>
      <c r="F191" s="40"/>
      <c r="H191" s="40"/>
      <c r="I191" s="40"/>
      <c r="J191" s="44"/>
      <c r="K191" s="40"/>
      <c r="T191" s="40"/>
      <c r="U191" s="40"/>
      <c r="V191" s="40"/>
      <c r="W191" s="40"/>
      <c r="X191" s="40"/>
      <c r="Y191" s="40"/>
      <c r="Z191" s="97"/>
      <c r="AA191" s="98"/>
      <c r="AB191" s="97"/>
      <c r="AC191" s="99"/>
      <c r="CZ191" s="40"/>
      <c r="DA191" s="40"/>
      <c r="DB191" s="40"/>
      <c r="DC191" s="40"/>
    </row>
    <row r="192" spans="4:107" x14ac:dyDescent="0.25">
      <c r="D192" s="44"/>
      <c r="F192" s="40"/>
      <c r="H192" s="40"/>
      <c r="I192" s="40"/>
      <c r="J192" s="44"/>
      <c r="K192" s="40"/>
      <c r="T192" s="40"/>
      <c r="U192" s="40"/>
      <c r="V192" s="40"/>
      <c r="W192" s="40"/>
      <c r="X192" s="40"/>
      <c r="Y192" s="40"/>
      <c r="Z192" s="97"/>
      <c r="AA192" s="98"/>
      <c r="AB192" s="97"/>
      <c r="AC192" s="99"/>
      <c r="CZ192" s="40"/>
      <c r="DA192" s="40"/>
      <c r="DB192" s="40"/>
      <c r="DC192" s="40"/>
    </row>
    <row r="193" spans="4:107" x14ac:dyDescent="0.25">
      <c r="D193" s="44"/>
      <c r="F193" s="40"/>
      <c r="H193" s="40"/>
      <c r="I193" s="40"/>
      <c r="J193" s="44"/>
      <c r="K193" s="40"/>
      <c r="T193" s="40"/>
      <c r="U193" s="40"/>
      <c r="V193" s="40"/>
      <c r="W193" s="40"/>
      <c r="X193" s="40"/>
      <c r="Y193" s="40"/>
      <c r="Z193" s="97"/>
      <c r="AA193" s="98"/>
      <c r="AB193" s="97"/>
      <c r="AC193" s="99"/>
      <c r="CZ193" s="40"/>
      <c r="DA193" s="40"/>
      <c r="DB193" s="40"/>
      <c r="DC193" s="40"/>
    </row>
    <row r="194" spans="4:107" x14ac:dyDescent="0.25">
      <c r="F194" s="40"/>
      <c r="H194" s="40"/>
      <c r="I194" s="40"/>
      <c r="J194" s="44"/>
      <c r="K194" s="40"/>
      <c r="T194" s="40"/>
      <c r="U194" s="40"/>
      <c r="V194" s="40"/>
      <c r="W194" s="40"/>
      <c r="X194" s="40"/>
      <c r="Y194" s="40"/>
      <c r="Z194" s="97"/>
      <c r="AA194" s="98"/>
      <c r="AB194" s="97"/>
      <c r="AC194" s="99"/>
      <c r="CZ194" s="40"/>
      <c r="DA194" s="40"/>
      <c r="DB194" s="40"/>
      <c r="DC194" s="40"/>
    </row>
    <row r="195" spans="4:107" x14ac:dyDescent="0.25">
      <c r="F195" s="40"/>
      <c r="H195" s="40"/>
      <c r="I195" s="40"/>
      <c r="J195" s="44"/>
      <c r="K195" s="40"/>
      <c r="T195" s="40"/>
      <c r="U195" s="40"/>
      <c r="V195" s="40"/>
      <c r="W195" s="40"/>
      <c r="X195" s="40"/>
      <c r="Y195" s="40"/>
      <c r="Z195" s="97"/>
      <c r="AA195" s="98"/>
      <c r="AB195" s="97"/>
      <c r="AC195" s="99"/>
      <c r="CZ195" s="40"/>
      <c r="DA195" s="40"/>
      <c r="DB195" s="40"/>
      <c r="DC195" s="40"/>
    </row>
  </sheetData>
  <sheetProtection algorithmName="SHA-512" hashValue="U5pBi5SV3bpNs5hcLDmePvYYz6BCzfAGlfKMwS8uRGr15Ua2BbLSrm87McnoKq7c5LKM9J62DgrhXNahipu56A==" saltValue="Fg2AO5Opu4L8iIWqsWesNA==" spinCount="100000" sheet="1" formatCells="0" formatColumns="0" formatRows="0" insertColumns="0" insertRows="0" autoFilter="0"/>
  <dataConsolidate/>
  <mergeCells count="2">
    <mergeCell ref="C98:D98"/>
    <mergeCell ref="C15:D15"/>
  </mergeCells>
  <conditionalFormatting sqref="L22">
    <cfRule type="cellIs" dxfId="7" priority="5" stopIfTrue="1" operator="greaterThanOrEqual">
      <formula>250000</formula>
    </cfRule>
  </conditionalFormatting>
  <conditionalFormatting sqref="L23:L98">
    <cfRule type="cellIs" dxfId="6" priority="4" stopIfTrue="1" operator="greaterThanOrEqual">
      <formula>250000</formula>
    </cfRule>
  </conditionalFormatting>
  <conditionalFormatting sqref="L108:L153">
    <cfRule type="cellIs" dxfId="5" priority="3" stopIfTrue="1" operator="greaterThanOrEqual">
      <formula>250000</formula>
    </cfRule>
  </conditionalFormatting>
  <dataValidations count="2">
    <dataValidation type="list" allowBlank="1" showErrorMessage="1" sqref="C108:C153 C24:C97">
      <formula1>BU</formula1>
    </dataValidation>
    <dataValidation type="list" allowBlank="1" showErrorMessage="1" sqref="C23">
      <formula1>$A$2:$A$189</formula1>
    </dataValidation>
  </dataValidations>
  <pageMargins left="0.35" right="0.45" top="1.32" bottom="0.75" header="0.35" footer="0.5"/>
  <pageSetup scale="38" fitToHeight="4" orientation="portrait" r:id="rId1"/>
  <headerFooter>
    <oddHeader xml:space="preserve">&amp;L&amp;"Times New Roman,Bold"&amp;12&amp;K870E00&amp;G&amp;C&amp;"Arial,Bold"&amp;12
&amp;R&amp;"Times New Roman,Bold"&amp;12 &amp;K870E002018 CAFR Information&amp;"Arial,Regular"&amp;10&amp;K000000
</oddHeader>
    <oddFooter>&amp;L&amp;"Times New Roman,Italic"&amp;9Page &amp;P of &amp;N
&amp;Z&amp;F &amp;A&amp;R&amp;"Times New Roman,Italic"&amp;9&amp;D &amp;T</oddFooter>
  </headerFooter>
  <rowBreaks count="1" manualBreakCount="1">
    <brk id="98" max="13" man="1"/>
  </rowBreaks>
  <ignoredErrors>
    <ignoredError sqref="D4" evalError="1"/>
    <ignoredError sqref="J22:J96 M22:M96 J108:J153 M108:M153" unlockedFormula="1"/>
    <ignoredError sqref="D22 D23:D33 D34:D49 D50:D69 D70:D96 D108:D121 D122:D134 D135:D153" evalError="1" unlockedFormula="1"/>
  </ignoredErrors>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'Entity List '!$A$2:$A$175</xm:f>
          </x14:formula1>
          <xm:sqref>D3</xm:sqref>
        </x14:dataValidation>
        <x14:dataValidation type="list" allowBlank="1" showInputMessage="1" showErrorMessage="1">
          <x14:formula1>
            <xm:f>'Entity List '!$G$5</xm:f>
          </x14:formula1>
          <xm:sqref>C11</xm:sqref>
        </x14:dataValidation>
        <x14:dataValidation type="list" allowBlank="1" showInputMessage="1" showErrorMessage="1">
          <x14:formula1>
            <xm:f>'Entity List '!$I$2:$I$3</xm:f>
          </x14:formula1>
          <xm:sqref>K22:K98 K108:K153</xm:sqref>
        </x14:dataValidation>
        <x14:dataValidation type="list" allowBlank="1" showErrorMessage="1">
          <x14:formula1>
            <xm:f>'Entity List '!$A$2:$A$186</xm:f>
          </x14:formula1>
          <xm:sqref>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Normal="100" workbookViewId="0"/>
  </sheetViews>
  <sheetFormatPr defaultColWidth="9.109375" defaultRowHeight="13.8" x14ac:dyDescent="0.25"/>
  <cols>
    <col min="1" max="16384" width="9.109375" style="111"/>
  </cols>
  <sheetData>
    <row r="1" spans="1:1" x14ac:dyDescent="0.25">
      <c r="A1" s="111" t="s">
        <v>340</v>
      </c>
    </row>
  </sheetData>
  <pageMargins left="0.35" right="0.45" top="1.32" bottom="0.75" header="0.35" footer="0.5"/>
  <pageSetup scale="72" orientation="portrait" r:id="rId1"/>
  <headerFooter>
    <oddHeader xml:space="preserve">&amp;L&amp;G&amp;C&amp;"Arial,Bold"&amp;12
&amp;R&amp;"Times New Roman,Bold"&amp;12&amp;K002060 2018 CAFR Information&amp;"Arial,Regular"&amp;10
</oddHeader>
    <oddFooter>&amp;L&amp;"Times New Roman,Italic"&amp;8Page &amp;P of &amp;N
&amp;Z&amp;F &amp;A&amp;R&amp;"Times New Roman,Italic"&amp;8&amp;D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zoomScaleNormal="100" workbookViewId="0"/>
  </sheetViews>
  <sheetFormatPr defaultColWidth="9.109375" defaultRowHeight="13.8" x14ac:dyDescent="0.25"/>
  <cols>
    <col min="1" max="16384" width="9.109375" style="111"/>
  </cols>
  <sheetData/>
  <pageMargins left="0.35" right="0.45" top="1.32" bottom="0.75" header="0.35" footer="0.5"/>
  <pageSetup scale="72" orientation="portrait" r:id="rId1"/>
  <headerFooter>
    <oddHeader xml:space="preserve">&amp;L&amp;G&amp;C&amp;"Arial,Bold"&amp;12
&amp;R&amp;"Times New Roman,Bold"&amp;12&amp;K002060 2018 CAFR Information&amp;"Arial,Regular"&amp;10
</oddHeader>
    <oddFooter>&amp;L&amp;"Times New Roman,Italic"&amp;9Page &amp;P of &amp;N
&amp;Z&amp;F &amp;A&amp;R&amp;"Times New Roman,Italic"&amp;9&amp;D &amp;T</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C77"/>
  <sheetViews>
    <sheetView zoomScaleNormal="100" workbookViewId="0"/>
  </sheetViews>
  <sheetFormatPr defaultColWidth="9.109375" defaultRowHeight="13.8" x14ac:dyDescent="0.25"/>
  <cols>
    <col min="1" max="1" width="2.88671875" style="44" customWidth="1"/>
    <col min="2" max="2" width="4.33203125" style="44" customWidth="1"/>
    <col min="3" max="3" width="14" style="44" customWidth="1"/>
    <col min="4" max="4" width="52.44140625" style="44" customWidth="1"/>
    <col min="5" max="5" width="3.6640625" style="44" customWidth="1"/>
    <col min="6" max="6" width="15" style="163" bestFit="1" customWidth="1"/>
    <col min="7" max="7" width="3.6640625" style="44" customWidth="1"/>
    <col min="8" max="8" width="21.5546875" style="147" customWidth="1"/>
    <col min="9" max="9" width="13.109375" style="147" customWidth="1"/>
    <col min="10" max="10" width="21.6640625" style="147" customWidth="1"/>
    <col min="11" max="11" width="27.6640625" style="147" bestFit="1" customWidth="1"/>
    <col min="12" max="12" width="15.33203125" style="151" customWidth="1"/>
    <col min="13" max="13" width="15.109375" style="151" customWidth="1"/>
    <col min="14" max="14" width="43.5546875" style="151" customWidth="1"/>
    <col min="15" max="20" width="9.109375" style="44"/>
    <col min="21" max="21" width="12.5546875" style="44" customWidth="1"/>
    <col min="22" max="25" width="9.109375" style="44"/>
    <col min="26" max="26" width="10.88671875" style="26" bestFit="1" customWidth="1"/>
    <col min="27" max="27" width="65.33203125" style="26" customWidth="1"/>
    <col min="28" max="29" width="9.109375" style="26"/>
    <col min="30" max="37" width="9.109375" style="44"/>
    <col min="38" max="38" width="14.33203125" style="44" hidden="1" customWidth="1"/>
    <col min="39" max="103" width="9.109375" style="44"/>
    <col min="104" max="104" width="10.88671875" style="26" customWidth="1"/>
    <col min="105" max="105" width="10" style="26" customWidth="1"/>
    <col min="106" max="107" width="9.109375" style="26" customWidth="1"/>
    <col min="108" max="16384" width="9.109375" style="44"/>
  </cols>
  <sheetData>
    <row r="1" spans="1:107" s="43" customFormat="1" ht="18" x14ac:dyDescent="0.35">
      <c r="A1" s="157" t="s">
        <v>0</v>
      </c>
      <c r="F1" s="158"/>
      <c r="H1" s="146"/>
      <c r="I1" s="146"/>
      <c r="J1" s="146"/>
      <c r="K1" s="146"/>
      <c r="L1" s="150"/>
      <c r="M1" s="150"/>
      <c r="N1" s="150"/>
      <c r="Z1" s="159"/>
      <c r="AA1" s="160"/>
      <c r="AB1" s="161"/>
      <c r="AC1" s="162"/>
    </row>
    <row r="2" spans="1:107" x14ac:dyDescent="0.25">
      <c r="Z2" s="164"/>
      <c r="AA2" s="165"/>
      <c r="AB2" s="164"/>
      <c r="AC2" s="72"/>
      <c r="AL2" s="44" t="s">
        <v>25</v>
      </c>
    </row>
    <row r="3" spans="1:107" ht="21" customHeight="1" x14ac:dyDescent="0.3">
      <c r="A3" s="166"/>
      <c r="B3" s="167" t="s">
        <v>18</v>
      </c>
      <c r="C3" s="168" t="s">
        <v>78</v>
      </c>
      <c r="D3" s="65">
        <v>40700</v>
      </c>
      <c r="G3" s="169" t="s">
        <v>341</v>
      </c>
      <c r="Z3" s="164"/>
      <c r="AA3" s="165"/>
      <c r="AB3" s="164"/>
      <c r="AC3" s="72"/>
    </row>
    <row r="4" spans="1:107" x14ac:dyDescent="0.25">
      <c r="A4" s="166"/>
      <c r="B4" s="165"/>
      <c r="C4" s="168" t="s">
        <v>79</v>
      </c>
      <c r="D4" s="65" t="str">
        <f>VLOOKUP(D3,'Entity List '!A:B,2,FALSE)</f>
        <v>Accounting Office, State</v>
      </c>
      <c r="G4" s="169" t="s">
        <v>342</v>
      </c>
      <c r="Z4" s="164"/>
      <c r="AA4" s="165"/>
      <c r="AB4" s="164"/>
      <c r="AC4" s="72"/>
    </row>
    <row r="5" spans="1:107" x14ac:dyDescent="0.25">
      <c r="A5" s="166"/>
      <c r="B5" s="165"/>
      <c r="C5" s="168" t="s">
        <v>80</v>
      </c>
      <c r="D5" s="65" t="s">
        <v>194</v>
      </c>
      <c r="Z5" s="164"/>
      <c r="AA5" s="165"/>
      <c r="AB5" s="164"/>
      <c r="AC5" s="72"/>
    </row>
    <row r="6" spans="1:107" x14ac:dyDescent="0.25">
      <c r="A6" s="166"/>
      <c r="B6" s="165"/>
      <c r="C6" s="168" t="s">
        <v>81</v>
      </c>
      <c r="D6" s="170" t="s">
        <v>195</v>
      </c>
      <c r="Z6" s="164"/>
      <c r="AA6" s="165"/>
      <c r="AB6" s="164"/>
      <c r="AC6" s="72"/>
    </row>
    <row r="7" spans="1:107" x14ac:dyDescent="0.25">
      <c r="B7" s="165"/>
      <c r="C7" s="168" t="s">
        <v>306</v>
      </c>
      <c r="D7" s="171" t="s">
        <v>307</v>
      </c>
      <c r="Z7" s="164"/>
      <c r="AA7" s="165"/>
      <c r="AB7" s="164"/>
      <c r="AC7" s="72"/>
    </row>
    <row r="8" spans="1:107" ht="6" customHeight="1" x14ac:dyDescent="0.25">
      <c r="B8" s="165"/>
      <c r="C8" s="165"/>
      <c r="D8" s="165"/>
      <c r="Z8" s="164"/>
      <c r="AA8" s="165"/>
      <c r="AB8" s="164"/>
      <c r="AC8" s="72"/>
    </row>
    <row r="9" spans="1:107" x14ac:dyDescent="0.25">
      <c r="Z9" s="164"/>
      <c r="AA9" s="165"/>
      <c r="AB9" s="164"/>
      <c r="AC9" s="72"/>
    </row>
    <row r="10" spans="1:107" ht="14.4" thickBot="1" x14ac:dyDescent="0.3">
      <c r="Z10" s="164"/>
      <c r="AA10" s="165"/>
      <c r="AB10" s="164"/>
      <c r="AC10" s="72"/>
    </row>
    <row r="11" spans="1:107" ht="16.2" thickBot="1" x14ac:dyDescent="0.35">
      <c r="B11" s="167" t="s">
        <v>19</v>
      </c>
      <c r="C11" s="172"/>
      <c r="D11" s="173" t="s">
        <v>193</v>
      </c>
      <c r="Z11" s="164"/>
      <c r="AA11" s="165"/>
      <c r="AB11" s="164"/>
      <c r="AC11" s="72"/>
    </row>
    <row r="12" spans="1:107" ht="15.6" x14ac:dyDescent="0.3">
      <c r="D12" s="174"/>
      <c r="Z12" s="164"/>
      <c r="AA12" s="165"/>
      <c r="AB12" s="164"/>
      <c r="AC12" s="72"/>
    </row>
    <row r="13" spans="1:107" ht="41.4" x14ac:dyDescent="0.25">
      <c r="D13" s="144" t="s">
        <v>355</v>
      </c>
      <c r="Z13" s="164"/>
      <c r="AA13" s="165"/>
      <c r="AB13" s="164"/>
      <c r="AC13" s="72"/>
    </row>
    <row r="14" spans="1:107" x14ac:dyDescent="0.25">
      <c r="Z14" s="164"/>
      <c r="AA14" s="165"/>
      <c r="AB14" s="164"/>
      <c r="AC14" s="72"/>
    </row>
    <row r="15" spans="1:107" ht="15.6" x14ac:dyDescent="0.3">
      <c r="B15" s="167" t="s">
        <v>20</v>
      </c>
      <c r="C15" s="44" t="s">
        <v>85</v>
      </c>
      <c r="Z15" s="164"/>
      <c r="AA15" s="165"/>
      <c r="AB15" s="164"/>
      <c r="AC15" s="72"/>
    </row>
    <row r="16" spans="1:107" x14ac:dyDescent="0.25">
      <c r="C16" s="44" t="s">
        <v>356</v>
      </c>
      <c r="H16" s="148" t="s">
        <v>1</v>
      </c>
      <c r="I16" s="148"/>
      <c r="J16" s="148" t="s">
        <v>1</v>
      </c>
      <c r="K16" s="148"/>
      <c r="L16" s="153" t="s">
        <v>346</v>
      </c>
      <c r="Z16" s="164"/>
      <c r="AA16" s="165"/>
      <c r="AB16" s="164"/>
      <c r="AC16" s="72"/>
      <c r="CZ16" s="44"/>
      <c r="DA16" s="44"/>
      <c r="DB16" s="44"/>
      <c r="DC16" s="44"/>
    </row>
    <row r="17" spans="2:107" x14ac:dyDescent="0.25">
      <c r="H17" s="148" t="s">
        <v>318</v>
      </c>
      <c r="I17" s="148" t="s">
        <v>316</v>
      </c>
      <c r="J17" s="148" t="s">
        <v>319</v>
      </c>
      <c r="K17" s="175" t="s">
        <v>421</v>
      </c>
      <c r="L17" s="153" t="s">
        <v>347</v>
      </c>
      <c r="Z17" s="164"/>
      <c r="AA17" s="165"/>
      <c r="AB17" s="164"/>
      <c r="AC17" s="72"/>
    </row>
    <row r="18" spans="2:107" x14ac:dyDescent="0.25">
      <c r="H18" s="148" t="s">
        <v>313</v>
      </c>
      <c r="I18" s="148" t="s">
        <v>313</v>
      </c>
      <c r="J18" s="148" t="s">
        <v>313</v>
      </c>
      <c r="K18" s="175" t="s">
        <v>415</v>
      </c>
      <c r="L18" s="153" t="s">
        <v>348</v>
      </c>
      <c r="Z18" s="164"/>
      <c r="AA18" s="165"/>
      <c r="AB18" s="164"/>
      <c r="AC18" s="72"/>
    </row>
    <row r="19" spans="2:107" s="107" customFormat="1" x14ac:dyDescent="0.25">
      <c r="E19" s="145"/>
      <c r="F19" s="145" t="s">
        <v>6</v>
      </c>
      <c r="H19" s="148" t="s">
        <v>320</v>
      </c>
      <c r="I19" s="148" t="s">
        <v>314</v>
      </c>
      <c r="J19" s="148" t="s">
        <v>320</v>
      </c>
      <c r="K19" s="175" t="s">
        <v>422</v>
      </c>
      <c r="L19" s="153" t="s">
        <v>349</v>
      </c>
      <c r="M19" s="152"/>
      <c r="N19" s="152"/>
      <c r="Z19" s="164"/>
      <c r="AA19" s="165"/>
      <c r="AB19" s="164"/>
      <c r="AC19" s="72"/>
    </row>
    <row r="20" spans="2:107" s="107" customFormat="1" x14ac:dyDescent="0.25">
      <c r="C20" s="145" t="s">
        <v>77</v>
      </c>
      <c r="D20" s="145" t="s">
        <v>196</v>
      </c>
      <c r="E20" s="176"/>
      <c r="F20" s="176" t="s">
        <v>5</v>
      </c>
      <c r="H20" s="149" t="s">
        <v>2</v>
      </c>
      <c r="I20" s="149" t="s">
        <v>315</v>
      </c>
      <c r="J20" s="149" t="s">
        <v>2</v>
      </c>
      <c r="K20" s="175" t="s">
        <v>423</v>
      </c>
      <c r="L20" s="153" t="s">
        <v>354</v>
      </c>
      <c r="M20" s="153" t="s">
        <v>351</v>
      </c>
      <c r="N20" s="153" t="s">
        <v>352</v>
      </c>
      <c r="Z20" s="164"/>
      <c r="AA20" s="165"/>
      <c r="AB20" s="164"/>
      <c r="AC20" s="72"/>
    </row>
    <row r="21" spans="2:107" x14ac:dyDescent="0.25">
      <c r="C21" s="72">
        <v>41900</v>
      </c>
      <c r="D21" s="72" t="str">
        <f>VLOOKUP(C21,'Entity List '!A:B,2,FALSE)</f>
        <v>Community Health, Department of</v>
      </c>
      <c r="F21" s="163">
        <v>140001</v>
      </c>
      <c r="H21" s="147">
        <v>6255</v>
      </c>
      <c r="I21" s="147">
        <v>-255</v>
      </c>
      <c r="J21" s="147">
        <f>SUM(H21:I21)</f>
        <v>6000</v>
      </c>
      <c r="K21" s="177" t="s">
        <v>424</v>
      </c>
      <c r="M21" s="154">
        <f>J21-L21</f>
        <v>6000</v>
      </c>
      <c r="Z21" s="164"/>
      <c r="AA21" s="165"/>
      <c r="AB21" s="164"/>
      <c r="AC21" s="72"/>
      <c r="CZ21" s="44"/>
      <c r="DA21" s="44"/>
      <c r="DB21" s="44"/>
      <c r="DC21" s="44"/>
    </row>
    <row r="22" spans="2:107" x14ac:dyDescent="0.25">
      <c r="C22" s="72" t="s">
        <v>154</v>
      </c>
      <c r="D22" s="72" t="str">
        <f>VLOOKUP(C22,'Entity List '!A:B,2,FALSE)</f>
        <v>Labor, Department of - General Fund</v>
      </c>
      <c r="F22" s="163">
        <v>140001</v>
      </c>
      <c r="H22" s="147">
        <v>145467</v>
      </c>
      <c r="I22" s="147">
        <v>-1000</v>
      </c>
      <c r="J22" s="147">
        <f t="shared" ref="J22:J25" si="0">SUM(H22:I22)</f>
        <v>144467</v>
      </c>
      <c r="K22" s="177" t="s">
        <v>424</v>
      </c>
      <c r="M22" s="154">
        <f t="shared" ref="M22:M25" si="1">J22-L22</f>
        <v>144467</v>
      </c>
      <c r="Z22" s="164"/>
      <c r="AA22" s="165"/>
      <c r="AB22" s="164"/>
      <c r="AC22" s="72"/>
    </row>
    <row r="23" spans="2:107" x14ac:dyDescent="0.25">
      <c r="C23" s="72">
        <v>46200</v>
      </c>
      <c r="D23" s="72" t="str">
        <f>VLOOKUP(C23,'Entity List '!A:B,2,FALSE)</f>
        <v>Natural Resources, Department of</v>
      </c>
      <c r="F23" s="163">
        <v>140001</v>
      </c>
      <c r="H23" s="147">
        <v>599</v>
      </c>
      <c r="I23" s="147">
        <v>0</v>
      </c>
      <c r="J23" s="147">
        <f t="shared" si="0"/>
        <v>599</v>
      </c>
      <c r="K23" s="177" t="s">
        <v>424</v>
      </c>
      <c r="M23" s="154">
        <f t="shared" si="1"/>
        <v>599</v>
      </c>
      <c r="Z23" s="164"/>
      <c r="AA23" s="165"/>
      <c r="AB23" s="164"/>
      <c r="AC23" s="72"/>
    </row>
    <row r="24" spans="2:107" x14ac:dyDescent="0.25">
      <c r="C24" s="72"/>
      <c r="D24" s="72" t="e">
        <f>VLOOKUP(C24,'Entity List '!A:B,2,FALSE)</f>
        <v>#N/A</v>
      </c>
      <c r="J24" s="147">
        <f t="shared" si="0"/>
        <v>0</v>
      </c>
      <c r="K24" s="177"/>
      <c r="M24" s="154">
        <f t="shared" si="1"/>
        <v>0</v>
      </c>
      <c r="Z24" s="164"/>
      <c r="AA24" s="165"/>
      <c r="AB24" s="164"/>
      <c r="AC24" s="72"/>
    </row>
    <row r="25" spans="2:107" x14ac:dyDescent="0.25">
      <c r="C25" s="72"/>
      <c r="D25" s="72" t="e">
        <f>VLOOKUP(C25,'Entity List '!A:B,2,FALSE)</f>
        <v>#N/A</v>
      </c>
      <c r="J25" s="147">
        <f t="shared" si="0"/>
        <v>0</v>
      </c>
      <c r="K25" s="177"/>
      <c r="M25" s="154">
        <f t="shared" si="1"/>
        <v>0</v>
      </c>
      <c r="Z25" s="164"/>
      <c r="AA25" s="165"/>
      <c r="AB25" s="164"/>
      <c r="AC25" s="72"/>
    </row>
    <row r="26" spans="2:107" ht="15.6" x14ac:dyDescent="0.3">
      <c r="B26" s="167" t="s">
        <v>83</v>
      </c>
      <c r="C26" s="44" t="s">
        <v>84</v>
      </c>
      <c r="Z26" s="164"/>
      <c r="AA26" s="165"/>
      <c r="AB26" s="164"/>
      <c r="AC26" s="72"/>
    </row>
    <row r="27" spans="2:107" x14ac:dyDescent="0.25">
      <c r="C27" s="44" t="s">
        <v>82</v>
      </c>
      <c r="Z27" s="164"/>
      <c r="AA27" s="165"/>
      <c r="AB27" s="164"/>
      <c r="AC27" s="72"/>
      <c r="CZ27" s="44"/>
      <c r="DA27" s="44"/>
      <c r="DB27" s="44"/>
      <c r="DC27" s="44"/>
    </row>
    <row r="28" spans="2:107" ht="41.4" x14ac:dyDescent="0.25">
      <c r="D28" s="144" t="s">
        <v>355</v>
      </c>
      <c r="Z28" s="164"/>
      <c r="AA28" s="165"/>
      <c r="AB28" s="164"/>
      <c r="AC28" s="72"/>
    </row>
    <row r="29" spans="2:107" s="107" customFormat="1" x14ac:dyDescent="0.25">
      <c r="E29" s="145"/>
      <c r="F29" s="163"/>
      <c r="G29" s="44"/>
      <c r="H29" s="147"/>
      <c r="I29" s="147"/>
      <c r="J29" s="147"/>
      <c r="K29" s="147"/>
      <c r="L29" s="152"/>
      <c r="M29" s="152"/>
      <c r="N29" s="152"/>
      <c r="Z29" s="164"/>
      <c r="AA29" s="165"/>
      <c r="AB29" s="164"/>
      <c r="AC29" s="72"/>
    </row>
    <row r="30" spans="2:107" s="107" customFormat="1" x14ac:dyDescent="0.25">
      <c r="E30" s="145"/>
      <c r="F30" s="163"/>
      <c r="G30" s="44"/>
      <c r="H30" s="148" t="s">
        <v>1</v>
      </c>
      <c r="I30" s="148"/>
      <c r="J30" s="148" t="s">
        <v>1</v>
      </c>
      <c r="K30" s="148"/>
      <c r="L30" s="153" t="s">
        <v>346</v>
      </c>
      <c r="M30" s="151"/>
      <c r="N30" s="151"/>
      <c r="Z30" s="164"/>
      <c r="AA30" s="165"/>
      <c r="AB30" s="164"/>
      <c r="AC30" s="72"/>
    </row>
    <row r="31" spans="2:107" s="107" customFormat="1" x14ac:dyDescent="0.25">
      <c r="E31" s="145"/>
      <c r="F31" s="163"/>
      <c r="G31" s="44"/>
      <c r="H31" s="148" t="s">
        <v>318</v>
      </c>
      <c r="I31" s="148" t="s">
        <v>316</v>
      </c>
      <c r="J31" s="148" t="s">
        <v>319</v>
      </c>
      <c r="K31" s="175" t="s">
        <v>421</v>
      </c>
      <c r="L31" s="153" t="s">
        <v>347</v>
      </c>
      <c r="M31" s="151"/>
      <c r="N31" s="151"/>
      <c r="Z31" s="164"/>
      <c r="AA31" s="165"/>
      <c r="AB31" s="164"/>
      <c r="AC31" s="72"/>
    </row>
    <row r="32" spans="2:107" s="107" customFormat="1" x14ac:dyDescent="0.25">
      <c r="E32" s="145"/>
      <c r="F32" s="163"/>
      <c r="G32" s="44"/>
      <c r="H32" s="148" t="s">
        <v>313</v>
      </c>
      <c r="I32" s="148" t="s">
        <v>313</v>
      </c>
      <c r="J32" s="148" t="s">
        <v>313</v>
      </c>
      <c r="K32" s="175" t="s">
        <v>415</v>
      </c>
      <c r="L32" s="153" t="s">
        <v>348</v>
      </c>
      <c r="M32" s="151"/>
      <c r="N32" s="151"/>
      <c r="Z32" s="164"/>
      <c r="AA32" s="165"/>
      <c r="AB32" s="164"/>
      <c r="AC32" s="72"/>
    </row>
    <row r="33" spans="3:107" s="107" customFormat="1" x14ac:dyDescent="0.25">
      <c r="E33" s="145"/>
      <c r="F33" s="145" t="s">
        <v>6</v>
      </c>
      <c r="H33" s="148" t="s">
        <v>320</v>
      </c>
      <c r="I33" s="148" t="s">
        <v>314</v>
      </c>
      <c r="J33" s="148" t="s">
        <v>320</v>
      </c>
      <c r="K33" s="175" t="s">
        <v>422</v>
      </c>
      <c r="L33" s="153" t="s">
        <v>349</v>
      </c>
      <c r="M33" s="152"/>
      <c r="N33" s="152"/>
      <c r="Z33" s="164"/>
      <c r="AA33" s="165"/>
      <c r="AB33" s="164"/>
      <c r="AC33" s="72"/>
    </row>
    <row r="34" spans="3:107" s="107" customFormat="1" x14ac:dyDescent="0.25">
      <c r="C34" s="145" t="s">
        <v>77</v>
      </c>
      <c r="D34" s="145" t="s">
        <v>196</v>
      </c>
      <c r="E34" s="176"/>
      <c r="F34" s="176" t="s">
        <v>5</v>
      </c>
      <c r="H34" s="149" t="s">
        <v>8</v>
      </c>
      <c r="I34" s="149" t="s">
        <v>315</v>
      </c>
      <c r="J34" s="149" t="s">
        <v>8</v>
      </c>
      <c r="K34" s="175" t="s">
        <v>423</v>
      </c>
      <c r="L34" s="153" t="s">
        <v>350</v>
      </c>
      <c r="M34" s="153" t="s">
        <v>351</v>
      </c>
      <c r="N34" s="153" t="s">
        <v>352</v>
      </c>
      <c r="Z34" s="164"/>
      <c r="AA34" s="165"/>
      <c r="AB34" s="164"/>
      <c r="AC34" s="72"/>
    </row>
    <row r="35" spans="3:107" x14ac:dyDescent="0.25">
      <c r="C35" s="72" t="s">
        <v>138</v>
      </c>
      <c r="D35" s="72" t="str">
        <f>VLOOKUP(C35,'Entity List '!A:B,2,FALSE)</f>
        <v>Administrative Services, Department of - General Fund</v>
      </c>
      <c r="F35" s="163">
        <v>231001</v>
      </c>
      <c r="H35" s="147">
        <v>-3226.42</v>
      </c>
      <c r="J35" s="147">
        <f t="shared" ref="J35:J39" si="2">SUM(H35:I35)</f>
        <v>-3226.42</v>
      </c>
      <c r="K35" s="177" t="s">
        <v>424</v>
      </c>
      <c r="M35" s="154">
        <f>J35-L35</f>
        <v>-3226.42</v>
      </c>
      <c r="Z35" s="164"/>
      <c r="AA35" s="165"/>
      <c r="AB35" s="164"/>
      <c r="AC35" s="72"/>
      <c r="CZ35" s="44"/>
      <c r="DA35" s="44"/>
      <c r="DB35" s="44"/>
      <c r="DC35" s="44"/>
    </row>
    <row r="36" spans="3:107" x14ac:dyDescent="0.25">
      <c r="C36" s="72">
        <v>98000</v>
      </c>
      <c r="D36" s="72" t="str">
        <f>VLOOKUP(C36,'Entity List '!A:B,2,FALSE)</f>
        <v>Technology Authority, Georgia</v>
      </c>
      <c r="F36" s="163">
        <v>200001</v>
      </c>
      <c r="H36" s="147">
        <v>-34090</v>
      </c>
      <c r="J36" s="147">
        <f t="shared" si="2"/>
        <v>-34090</v>
      </c>
      <c r="K36" s="177" t="s">
        <v>424</v>
      </c>
      <c r="M36" s="154">
        <f t="shared" ref="M36:M39" si="3">J36-L36</f>
        <v>-34090</v>
      </c>
      <c r="Z36" s="164"/>
      <c r="AA36" s="165"/>
      <c r="AB36" s="164"/>
      <c r="AC36" s="72"/>
      <c r="CZ36" s="44"/>
      <c r="DA36" s="44"/>
      <c r="DB36" s="44"/>
      <c r="DC36" s="44"/>
    </row>
    <row r="37" spans="3:107" x14ac:dyDescent="0.25">
      <c r="C37" s="72">
        <v>98000</v>
      </c>
      <c r="D37" s="72" t="str">
        <f>VLOOKUP(C37,'Entity List '!A:B,2,FALSE)</f>
        <v>Technology Authority, Georgia</v>
      </c>
      <c r="F37" s="163">
        <v>233001</v>
      </c>
      <c r="H37" s="147">
        <v>-116365.91</v>
      </c>
      <c r="J37" s="147">
        <f t="shared" si="2"/>
        <v>-116365.91</v>
      </c>
      <c r="K37" s="177" t="s">
        <v>424</v>
      </c>
      <c r="M37" s="154">
        <f t="shared" si="3"/>
        <v>-116365.91</v>
      </c>
      <c r="Z37" s="164"/>
      <c r="AA37" s="165"/>
      <c r="AB37" s="164"/>
      <c r="AC37" s="72"/>
      <c r="CZ37" s="44"/>
      <c r="DA37" s="44"/>
      <c r="DB37" s="44"/>
      <c r="DC37" s="44"/>
    </row>
    <row r="38" spans="3:107" x14ac:dyDescent="0.25">
      <c r="C38" s="72"/>
      <c r="D38" s="72" t="e">
        <f>VLOOKUP(C38,'Entity List '!A:B,2,FALSE)</f>
        <v>#N/A</v>
      </c>
      <c r="J38" s="147">
        <f t="shared" si="2"/>
        <v>0</v>
      </c>
      <c r="K38" s="177"/>
      <c r="M38" s="154">
        <f t="shared" si="3"/>
        <v>0</v>
      </c>
      <c r="Z38" s="164"/>
      <c r="AA38" s="165"/>
      <c r="AB38" s="164"/>
      <c r="AC38" s="72"/>
      <c r="CZ38" s="44"/>
      <c r="DA38" s="44"/>
      <c r="DB38" s="44"/>
      <c r="DC38" s="44"/>
    </row>
    <row r="39" spans="3:107" x14ac:dyDescent="0.25">
      <c r="C39" s="72"/>
      <c r="D39" s="72" t="e">
        <f>VLOOKUP(C39,'Entity List '!A:B,2,FALSE)</f>
        <v>#N/A</v>
      </c>
      <c r="J39" s="147">
        <f t="shared" si="2"/>
        <v>0</v>
      </c>
      <c r="K39" s="177"/>
      <c r="M39" s="154">
        <f t="shared" si="3"/>
        <v>0</v>
      </c>
      <c r="Z39" s="164"/>
      <c r="AA39" s="165"/>
      <c r="AB39" s="164"/>
      <c r="AC39" s="72"/>
      <c r="CZ39" s="44"/>
      <c r="DA39" s="44"/>
      <c r="DB39" s="44"/>
      <c r="DC39" s="44"/>
    </row>
    <row r="40" spans="3:107" x14ac:dyDescent="0.25">
      <c r="Z40" s="164"/>
      <c r="AA40" s="165"/>
      <c r="AB40" s="164"/>
      <c r="AC40" s="72"/>
      <c r="CZ40" s="44"/>
      <c r="DA40" s="44"/>
      <c r="DB40" s="44"/>
      <c r="DC40" s="44"/>
    </row>
    <row r="41" spans="3:107" x14ac:dyDescent="0.25">
      <c r="Z41" s="164"/>
      <c r="AA41" s="165"/>
      <c r="AB41" s="164"/>
      <c r="AC41" s="72"/>
      <c r="CZ41" s="44"/>
      <c r="DA41" s="44"/>
      <c r="DB41" s="44"/>
      <c r="DC41" s="44"/>
    </row>
    <row r="42" spans="3:107" x14ac:dyDescent="0.25">
      <c r="Z42" s="164"/>
      <c r="AA42" s="165"/>
      <c r="AB42" s="164"/>
      <c r="AC42" s="72"/>
      <c r="CZ42" s="44"/>
      <c r="DA42" s="44"/>
      <c r="DB42" s="44"/>
      <c r="DC42" s="44"/>
    </row>
    <row r="43" spans="3:107" x14ac:dyDescent="0.25">
      <c r="Z43" s="164"/>
      <c r="AA43" s="165"/>
      <c r="AB43" s="164"/>
      <c r="AC43" s="72"/>
      <c r="CZ43" s="44"/>
      <c r="DA43" s="44"/>
      <c r="DB43" s="44"/>
      <c r="DC43" s="44"/>
    </row>
    <row r="44" spans="3:107" x14ac:dyDescent="0.25">
      <c r="Z44" s="164"/>
      <c r="AA44" s="165"/>
      <c r="AB44" s="164"/>
      <c r="AC44" s="72"/>
      <c r="CZ44" s="44"/>
      <c r="DA44" s="44"/>
      <c r="DB44" s="44"/>
      <c r="DC44" s="44"/>
    </row>
    <row r="45" spans="3:107" x14ac:dyDescent="0.25">
      <c r="Z45" s="164"/>
      <c r="AA45" s="165"/>
      <c r="AB45" s="164"/>
      <c r="AC45" s="72"/>
      <c r="CZ45" s="44"/>
      <c r="DA45" s="44"/>
      <c r="DB45" s="44"/>
      <c r="DC45" s="44"/>
    </row>
    <row r="46" spans="3:107" x14ac:dyDescent="0.25">
      <c r="Z46" s="164"/>
      <c r="AA46" s="165"/>
      <c r="AB46" s="164"/>
      <c r="AC46" s="72"/>
      <c r="CZ46" s="44"/>
      <c r="DA46" s="44"/>
      <c r="DB46" s="44"/>
      <c r="DC46" s="44"/>
    </row>
    <row r="47" spans="3:107" x14ac:dyDescent="0.25">
      <c r="Z47" s="164"/>
      <c r="AA47" s="165"/>
      <c r="AB47" s="164"/>
      <c r="AC47" s="72"/>
      <c r="CZ47" s="44"/>
      <c r="DA47" s="44"/>
      <c r="DB47" s="44"/>
      <c r="DC47" s="44"/>
    </row>
    <row r="48" spans="3:107" x14ac:dyDescent="0.25">
      <c r="F48" s="44"/>
      <c r="H48" s="44"/>
      <c r="I48" s="44"/>
      <c r="J48" s="44"/>
      <c r="K48" s="44"/>
      <c r="Z48" s="164"/>
      <c r="AA48" s="165"/>
      <c r="AB48" s="164"/>
      <c r="AC48" s="72"/>
      <c r="CZ48" s="44"/>
      <c r="DA48" s="44"/>
      <c r="DB48" s="44"/>
      <c r="DC48" s="44"/>
    </row>
    <row r="49" spans="6:107" x14ac:dyDescent="0.25">
      <c r="F49" s="44"/>
      <c r="H49" s="44"/>
      <c r="I49" s="44"/>
      <c r="J49" s="44"/>
      <c r="K49" s="44"/>
      <c r="Z49" s="164"/>
      <c r="AA49" s="165"/>
      <c r="AB49" s="164"/>
      <c r="AC49" s="72"/>
      <c r="CZ49" s="44"/>
      <c r="DA49" s="44"/>
      <c r="DB49" s="44"/>
      <c r="DC49" s="44"/>
    </row>
    <row r="50" spans="6:107" x14ac:dyDescent="0.25">
      <c r="F50" s="44"/>
      <c r="H50" s="44"/>
      <c r="I50" s="44"/>
      <c r="J50" s="44"/>
      <c r="K50" s="44"/>
      <c r="Z50" s="164"/>
      <c r="AA50" s="165"/>
      <c r="AB50" s="164"/>
      <c r="AC50" s="72"/>
      <c r="CZ50" s="44"/>
      <c r="DA50" s="44"/>
      <c r="DB50" s="44"/>
      <c r="DC50" s="44"/>
    </row>
    <row r="51" spans="6:107" x14ac:dyDescent="0.25">
      <c r="F51" s="44"/>
      <c r="H51" s="44"/>
      <c r="I51" s="44"/>
      <c r="J51" s="44"/>
      <c r="K51" s="44"/>
      <c r="Z51" s="164"/>
      <c r="AA51" s="165"/>
      <c r="AB51" s="164"/>
      <c r="AC51" s="72"/>
      <c r="CZ51" s="44"/>
      <c r="DA51" s="44"/>
      <c r="DB51" s="44"/>
      <c r="DC51" s="44"/>
    </row>
    <row r="52" spans="6:107" x14ac:dyDescent="0.25">
      <c r="F52" s="44"/>
      <c r="H52" s="44"/>
      <c r="I52" s="44"/>
      <c r="J52" s="44"/>
      <c r="K52" s="44"/>
      <c r="Z52" s="164"/>
      <c r="AA52" s="165"/>
      <c r="AB52" s="164"/>
      <c r="AC52" s="72"/>
      <c r="CZ52" s="44"/>
      <c r="DA52" s="44"/>
      <c r="DB52" s="44"/>
      <c r="DC52" s="44"/>
    </row>
    <row r="53" spans="6:107" x14ac:dyDescent="0.25">
      <c r="F53" s="44"/>
      <c r="H53" s="44"/>
      <c r="I53" s="44"/>
      <c r="J53" s="44"/>
      <c r="K53" s="44"/>
      <c r="Z53" s="164"/>
      <c r="AA53" s="165"/>
      <c r="AB53" s="164"/>
      <c r="AC53" s="72"/>
      <c r="CZ53" s="44"/>
      <c r="DA53" s="44"/>
      <c r="DB53" s="44"/>
      <c r="DC53" s="44"/>
    </row>
    <row r="54" spans="6:107" x14ac:dyDescent="0.25">
      <c r="F54" s="44"/>
      <c r="H54" s="44"/>
      <c r="I54" s="44"/>
      <c r="J54" s="44"/>
      <c r="K54" s="44"/>
      <c r="Z54" s="164"/>
      <c r="AA54" s="165"/>
      <c r="AB54" s="164"/>
      <c r="AC54" s="72"/>
      <c r="CZ54" s="44"/>
      <c r="DA54" s="44"/>
      <c r="DB54" s="44"/>
      <c r="DC54" s="44"/>
    </row>
    <row r="55" spans="6:107" x14ac:dyDescent="0.25">
      <c r="F55" s="44"/>
      <c r="H55" s="44"/>
      <c r="I55" s="44"/>
      <c r="J55" s="44"/>
      <c r="K55" s="44"/>
      <c r="Z55" s="164"/>
      <c r="AA55" s="165"/>
      <c r="AB55" s="164"/>
      <c r="AC55" s="72"/>
      <c r="CZ55" s="44"/>
      <c r="DA55" s="44"/>
      <c r="DB55" s="44"/>
      <c r="DC55" s="44"/>
    </row>
    <row r="56" spans="6:107" x14ac:dyDescent="0.25">
      <c r="F56" s="44"/>
      <c r="H56" s="44"/>
      <c r="I56" s="44"/>
      <c r="J56" s="44"/>
      <c r="K56" s="44"/>
      <c r="Z56" s="164"/>
      <c r="AA56" s="165"/>
      <c r="AB56" s="164"/>
      <c r="AC56" s="72"/>
      <c r="CZ56" s="44"/>
      <c r="DA56" s="44"/>
      <c r="DB56" s="44"/>
      <c r="DC56" s="44"/>
    </row>
    <row r="57" spans="6:107" x14ac:dyDescent="0.25">
      <c r="F57" s="44"/>
      <c r="H57" s="44"/>
      <c r="I57" s="44"/>
      <c r="J57" s="44"/>
      <c r="K57" s="44"/>
      <c r="Z57" s="164"/>
      <c r="AA57" s="165"/>
      <c r="AB57" s="164"/>
      <c r="AC57" s="72"/>
      <c r="CZ57" s="44"/>
      <c r="DA57" s="44"/>
      <c r="DB57" s="44"/>
      <c r="DC57" s="44"/>
    </row>
    <row r="58" spans="6:107" x14ac:dyDescent="0.25">
      <c r="F58" s="44"/>
      <c r="H58" s="44"/>
      <c r="I58" s="44"/>
      <c r="J58" s="44"/>
      <c r="K58" s="44"/>
      <c r="Z58" s="164"/>
      <c r="AA58" s="165"/>
      <c r="AB58" s="164"/>
      <c r="AC58" s="72"/>
      <c r="CZ58" s="44"/>
      <c r="DA58" s="44"/>
      <c r="DB58" s="44"/>
      <c r="DC58" s="44"/>
    </row>
    <row r="59" spans="6:107" x14ac:dyDescent="0.25">
      <c r="F59" s="44"/>
      <c r="H59" s="44"/>
      <c r="I59" s="44"/>
      <c r="J59" s="44"/>
      <c r="K59" s="44"/>
      <c r="Z59" s="164"/>
      <c r="AA59" s="165"/>
      <c r="AB59" s="164"/>
      <c r="AC59" s="72"/>
      <c r="CZ59" s="44"/>
      <c r="DA59" s="44"/>
      <c r="DB59" s="44"/>
      <c r="DC59" s="44"/>
    </row>
    <row r="60" spans="6:107" x14ac:dyDescent="0.25">
      <c r="F60" s="44"/>
      <c r="H60" s="44"/>
      <c r="I60" s="44"/>
      <c r="J60" s="44"/>
      <c r="K60" s="44"/>
      <c r="Z60" s="164"/>
      <c r="AA60" s="165"/>
      <c r="AB60" s="164"/>
      <c r="AC60" s="178"/>
      <c r="CZ60" s="44"/>
      <c r="DA60" s="44"/>
      <c r="DB60" s="44"/>
      <c r="DC60" s="44"/>
    </row>
    <row r="61" spans="6:107" x14ac:dyDescent="0.25">
      <c r="F61" s="44"/>
      <c r="H61" s="44"/>
      <c r="I61" s="44"/>
      <c r="J61" s="44"/>
      <c r="K61" s="44"/>
      <c r="Z61" s="164"/>
      <c r="AA61" s="165"/>
      <c r="AB61" s="164"/>
      <c r="AC61" s="72"/>
      <c r="CZ61" s="44"/>
      <c r="DA61" s="44"/>
      <c r="DB61" s="44"/>
      <c r="DC61" s="44"/>
    </row>
    <row r="62" spans="6:107" x14ac:dyDescent="0.25">
      <c r="F62" s="44"/>
      <c r="H62" s="44"/>
      <c r="I62" s="44"/>
      <c r="J62" s="44"/>
      <c r="K62" s="44"/>
      <c r="Z62" s="164"/>
      <c r="AA62" s="165"/>
      <c r="AB62" s="164"/>
      <c r="AC62" s="72"/>
      <c r="CZ62" s="44"/>
      <c r="DA62" s="44"/>
      <c r="DB62" s="44"/>
      <c r="DC62" s="44"/>
    </row>
    <row r="63" spans="6:107" x14ac:dyDescent="0.25">
      <c r="F63" s="44"/>
      <c r="H63" s="44"/>
      <c r="I63" s="44"/>
      <c r="J63" s="44"/>
      <c r="K63" s="44"/>
      <c r="Z63" s="164"/>
      <c r="AA63" s="165"/>
      <c r="AB63" s="164"/>
      <c r="AC63" s="72"/>
      <c r="CZ63" s="44"/>
      <c r="DA63" s="44"/>
      <c r="DB63" s="44"/>
      <c r="DC63" s="44"/>
    </row>
    <row r="64" spans="6:107" x14ac:dyDescent="0.25">
      <c r="F64" s="44"/>
      <c r="H64" s="44"/>
      <c r="I64" s="44"/>
      <c r="J64" s="44"/>
      <c r="K64" s="44"/>
      <c r="Z64" s="164"/>
      <c r="AA64" s="165"/>
      <c r="AB64" s="164"/>
      <c r="AC64" s="72"/>
      <c r="CZ64" s="44"/>
      <c r="DA64" s="44"/>
      <c r="DB64" s="44"/>
      <c r="DC64" s="44"/>
    </row>
    <row r="65" spans="6:107" x14ac:dyDescent="0.25">
      <c r="F65" s="44"/>
      <c r="H65" s="44"/>
      <c r="I65" s="44"/>
      <c r="J65" s="44"/>
      <c r="K65" s="44"/>
      <c r="Z65" s="164"/>
      <c r="AA65" s="165"/>
      <c r="AB65" s="164"/>
      <c r="AC65" s="72"/>
      <c r="CZ65" s="44"/>
      <c r="DA65" s="44"/>
      <c r="DB65" s="44"/>
      <c r="DC65" s="44"/>
    </row>
    <row r="66" spans="6:107" x14ac:dyDescent="0.25">
      <c r="F66" s="44"/>
      <c r="H66" s="44"/>
      <c r="I66" s="44"/>
      <c r="J66" s="44"/>
      <c r="K66" s="44"/>
      <c r="Z66" s="164"/>
      <c r="AA66" s="165"/>
      <c r="AB66" s="164"/>
      <c r="AC66" s="72"/>
      <c r="CZ66" s="44"/>
      <c r="DA66" s="44"/>
      <c r="DB66" s="44"/>
      <c r="DC66" s="44"/>
    </row>
    <row r="67" spans="6:107" x14ac:dyDescent="0.25">
      <c r="F67" s="44"/>
      <c r="H67" s="44"/>
      <c r="I67" s="44"/>
      <c r="J67" s="44"/>
      <c r="K67" s="44"/>
      <c r="Z67" s="164"/>
      <c r="AA67" s="165"/>
      <c r="AB67" s="164"/>
      <c r="AC67" s="72"/>
      <c r="CZ67" s="44"/>
      <c r="DA67" s="44"/>
      <c r="DB67" s="44"/>
      <c r="DC67" s="44"/>
    </row>
    <row r="68" spans="6:107" x14ac:dyDescent="0.25">
      <c r="F68" s="44"/>
      <c r="H68" s="44"/>
      <c r="I68" s="44"/>
      <c r="J68" s="44"/>
      <c r="K68" s="44"/>
      <c r="Z68" s="164"/>
      <c r="AA68" s="165"/>
      <c r="AB68" s="164"/>
      <c r="AC68" s="72"/>
      <c r="CZ68" s="44"/>
      <c r="DA68" s="44"/>
      <c r="DB68" s="44"/>
      <c r="DC68" s="44"/>
    </row>
    <row r="69" spans="6:107" x14ac:dyDescent="0.25">
      <c r="F69" s="44"/>
      <c r="H69" s="44"/>
      <c r="I69" s="44"/>
      <c r="J69" s="44"/>
      <c r="K69" s="44"/>
      <c r="Z69" s="164"/>
      <c r="AA69" s="165"/>
      <c r="AB69" s="164"/>
      <c r="AC69" s="72"/>
      <c r="CZ69" s="44"/>
      <c r="DA69" s="44"/>
      <c r="DB69" s="44"/>
      <c r="DC69" s="44"/>
    </row>
    <row r="70" spans="6:107" x14ac:dyDescent="0.25">
      <c r="F70" s="44"/>
      <c r="H70" s="44"/>
      <c r="I70" s="44"/>
      <c r="J70" s="44"/>
      <c r="K70" s="44"/>
      <c r="Z70" s="164"/>
      <c r="AA70" s="165"/>
      <c r="AB70" s="164"/>
      <c r="AC70" s="72"/>
      <c r="CZ70" s="44"/>
      <c r="DA70" s="44"/>
      <c r="DB70" s="44"/>
      <c r="DC70" s="44"/>
    </row>
    <row r="71" spans="6:107" x14ac:dyDescent="0.25">
      <c r="F71" s="44"/>
      <c r="H71" s="44"/>
      <c r="I71" s="44"/>
      <c r="J71" s="44"/>
      <c r="K71" s="44"/>
      <c r="Z71" s="164"/>
      <c r="AA71" s="165"/>
      <c r="AB71" s="164"/>
      <c r="AC71" s="72"/>
      <c r="CZ71" s="44"/>
      <c r="DA71" s="44"/>
      <c r="DB71" s="44"/>
      <c r="DC71" s="44"/>
    </row>
    <row r="72" spans="6:107" x14ac:dyDescent="0.25">
      <c r="F72" s="44"/>
      <c r="H72" s="44"/>
      <c r="I72" s="44"/>
      <c r="J72" s="44"/>
      <c r="K72" s="44"/>
      <c r="Z72" s="164"/>
      <c r="AA72" s="165"/>
      <c r="AB72" s="164"/>
      <c r="AC72" s="72"/>
      <c r="CZ72" s="44"/>
      <c r="DA72" s="44"/>
      <c r="DB72" s="44"/>
      <c r="DC72" s="44"/>
    </row>
    <row r="73" spans="6:107" x14ac:dyDescent="0.25">
      <c r="F73" s="44"/>
      <c r="H73" s="44"/>
      <c r="I73" s="44"/>
      <c r="J73" s="44"/>
      <c r="K73" s="44"/>
      <c r="Z73" s="164"/>
      <c r="AA73" s="165"/>
      <c r="AB73" s="164"/>
      <c r="AC73" s="72"/>
      <c r="CZ73" s="44"/>
      <c r="DA73" s="44"/>
      <c r="DB73" s="44"/>
      <c r="DC73" s="44"/>
    </row>
    <row r="74" spans="6:107" x14ac:dyDescent="0.25">
      <c r="F74" s="44"/>
      <c r="H74" s="44"/>
      <c r="I74" s="44"/>
      <c r="J74" s="44"/>
      <c r="K74" s="44"/>
      <c r="Z74" s="164"/>
      <c r="AA74" s="165"/>
      <c r="AB74" s="164"/>
      <c r="AC74" s="72"/>
      <c r="CZ74" s="44"/>
      <c r="DA74" s="44"/>
      <c r="DB74" s="44"/>
      <c r="DC74" s="44"/>
    </row>
    <row r="75" spans="6:107" x14ac:dyDescent="0.25">
      <c r="F75" s="44"/>
      <c r="H75" s="44"/>
      <c r="I75" s="44"/>
      <c r="J75" s="44"/>
      <c r="K75" s="44"/>
      <c r="Z75" s="164"/>
      <c r="AA75" s="165"/>
      <c r="AB75" s="164"/>
      <c r="AC75" s="72"/>
      <c r="CZ75" s="44"/>
      <c r="DA75" s="44"/>
      <c r="DB75" s="44"/>
      <c r="DC75" s="44"/>
    </row>
    <row r="76" spans="6:107" x14ac:dyDescent="0.25">
      <c r="F76" s="44"/>
      <c r="H76" s="44"/>
      <c r="I76" s="44"/>
      <c r="J76" s="44"/>
      <c r="K76" s="44"/>
      <c r="Z76" s="164"/>
      <c r="AA76" s="165"/>
      <c r="AB76" s="164"/>
      <c r="AC76" s="72"/>
      <c r="CZ76" s="44"/>
      <c r="DA76" s="44"/>
      <c r="DB76" s="44"/>
      <c r="DC76" s="44"/>
    </row>
    <row r="77" spans="6:107" x14ac:dyDescent="0.25">
      <c r="F77" s="44"/>
      <c r="H77" s="44"/>
      <c r="I77" s="44"/>
      <c r="J77" s="44"/>
      <c r="K77" s="44"/>
      <c r="Z77" s="164"/>
      <c r="AA77" s="165"/>
      <c r="AB77" s="164"/>
      <c r="AC77" s="72"/>
      <c r="CZ77" s="44"/>
      <c r="DA77" s="44"/>
      <c r="DB77" s="44"/>
      <c r="DC77" s="44"/>
    </row>
  </sheetData>
  <sheetProtection algorithmName="SHA-512" hashValue="qMlXWVamgFL23JRblev11PtosFEIuqp59Tu+RUogKD4TE9oUNESpjZXXx8OY/jXGm1SexeaxebcoBH4/ELMPgg==" saltValue="6/tRsI+PyS3tHIw0xZa6jg==" spinCount="100000" sheet="1" formatCells="0" formatColumns="0" formatRows="0" insertColumns="0" insertRows="0" autoFilter="0"/>
  <dataConsolidate/>
  <conditionalFormatting sqref="L21">
    <cfRule type="cellIs" dxfId="4" priority="4" stopIfTrue="1" operator="greaterThanOrEqual">
      <formula>250000</formula>
    </cfRule>
  </conditionalFormatting>
  <conditionalFormatting sqref="L22:L25">
    <cfRule type="cellIs" dxfId="3" priority="3" stopIfTrue="1" operator="greaterThanOrEqual">
      <formula>250000</formula>
    </cfRule>
  </conditionalFormatting>
  <conditionalFormatting sqref="L35:L39">
    <cfRule type="cellIs" dxfId="2" priority="2" stopIfTrue="1" operator="greaterThanOrEqual">
      <formula>250000</formula>
    </cfRule>
  </conditionalFormatting>
  <dataValidations count="4">
    <dataValidation type="list" allowBlank="1" showErrorMessage="1" sqref="C21:C25 C35">
      <formula1>BU</formula1>
    </dataValidation>
    <dataValidation type="list" allowBlank="1" showErrorMessage="1" sqref="C36:C39">
      <formula1>InterOrgList</formula1>
    </dataValidation>
    <dataValidation type="list" allowBlank="1" showInputMessage="1" showErrorMessage="1" sqref="C11">
      <formula1>$AL$1:$AL$2</formula1>
    </dataValidation>
    <dataValidation type="list" allowBlank="1" showInputMessage="1" showErrorMessage="1" sqref="D3">
      <formula1>BU</formula1>
    </dataValidation>
  </dataValidations>
  <hyperlinks>
    <hyperlink ref="D7" r:id="rId1"/>
  </hyperlinks>
  <pageMargins left="0.35" right="0.45" top="1.32" bottom="0.75" header="0.35" footer="0.5"/>
  <pageSetup scale="38" fitToHeight="4" orientation="portrait" r:id="rId2"/>
  <headerFooter>
    <oddHeader xml:space="preserve">&amp;L&amp;"Times New Roman,Bold"&amp;12&amp;K870E00&amp;G&amp;C&amp;"Arial,Bold"&amp;12
&amp;R&amp;"Times New Roman,Bold"&amp;12 &amp;K870E002018 CAFR Information&amp;"Arial,Regular"&amp;10&amp;K000000
</oddHeader>
    <oddFooter>&amp;L&amp;"Times New Roman,Italic"&amp;9Page &amp;P of &amp;N
&amp;Z&amp;F &amp;A&amp;R&amp;"Times New Roman,Italic"&amp;9&amp;D &amp;T</oddFooter>
  </headerFooter>
  <rowBreaks count="1" manualBreakCount="1">
    <brk id="25" max="12" man="1"/>
  </rowBreaks>
  <ignoredErrors>
    <ignoredError sqref="D21:D23 J21:J25 M21:M25 M35:M39 J35:J39 D35:D37" unlockedFormula="1"/>
    <ignoredError sqref="D24:D25 D38:D39" evalError="1" unlockedFormula="1"/>
  </ignoredError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'Entity List '!$I$2:$I$3</xm:f>
          </x14:formula1>
          <xm:sqref>K21:K25 K35:K37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DG138"/>
  <sheetViews>
    <sheetView zoomScaleNormal="100" workbookViewId="0">
      <selection activeCell="F31" sqref="F31"/>
    </sheetView>
  </sheetViews>
  <sheetFormatPr defaultColWidth="9.109375" defaultRowHeight="13.8" outlineLevelCol="1" x14ac:dyDescent="0.25"/>
  <cols>
    <col min="1" max="1" width="2.88671875" style="40" customWidth="1"/>
    <col min="2" max="2" width="9.109375" style="40"/>
    <col min="3" max="3" width="13.6640625" style="40" customWidth="1"/>
    <col min="4" max="4" width="47.44140625" style="40" customWidth="1"/>
    <col min="5" max="5" width="9.109375" style="40"/>
    <col min="6" max="6" width="15.6640625" style="70" customWidth="1"/>
    <col min="7" max="7" width="3.6640625" style="40" customWidth="1"/>
    <col min="8" max="8" width="15.33203125" style="42" bestFit="1" customWidth="1"/>
    <col min="9" max="9" width="3.6640625" style="40" customWidth="1"/>
    <col min="10" max="10" width="12.44140625" style="41" customWidth="1"/>
    <col min="11" max="11" width="13" style="41" bestFit="1" customWidth="1"/>
    <col min="12" max="12" width="21.109375" style="41" bestFit="1" customWidth="1"/>
    <col min="13" max="22" width="9.109375" style="40"/>
    <col min="23" max="23" width="9.109375" style="44"/>
    <col min="24" max="24" width="12.5546875" style="44" hidden="1" customWidth="1" outlineLevel="1"/>
    <col min="25" max="25" width="9.109375" style="44" collapsed="1"/>
    <col min="26" max="28" width="9.109375" style="44"/>
    <col min="29" max="29" width="10.88671875" style="26" bestFit="1" customWidth="1"/>
    <col min="30" max="30" width="65.33203125" style="26" customWidth="1"/>
    <col min="31" max="31" width="9.109375" style="26"/>
    <col min="32" max="32" width="9.109375" style="27"/>
    <col min="33" max="106" width="9.109375" style="40"/>
    <col min="107" max="107" width="10.88671875" style="26" hidden="1" customWidth="1" outlineLevel="1"/>
    <col min="108" max="108" width="65.33203125" style="26" hidden="1" customWidth="1" outlineLevel="1"/>
    <col min="109" max="109" width="0" style="26" hidden="1" customWidth="1" outlineLevel="1"/>
    <col min="110" max="110" width="0" style="27" hidden="1" customWidth="1" outlineLevel="1"/>
    <col min="111" max="111" width="9.109375" style="40" collapsed="1"/>
    <col min="112" max="16384" width="9.109375" style="40"/>
  </cols>
  <sheetData>
    <row r="1" spans="1:110" s="35" customFormat="1" ht="18" x14ac:dyDescent="0.35">
      <c r="A1" s="130" t="s">
        <v>0</v>
      </c>
      <c r="F1" s="69"/>
      <c r="H1" s="37"/>
      <c r="J1" s="36"/>
      <c r="K1" s="36"/>
      <c r="L1" s="36"/>
      <c r="W1" s="43"/>
      <c r="X1" s="26" t="s">
        <v>25</v>
      </c>
      <c r="Y1" s="43"/>
      <c r="Z1" s="43"/>
      <c r="AA1" s="43"/>
      <c r="AB1" s="43"/>
      <c r="AC1" s="93"/>
      <c r="AD1" s="94"/>
      <c r="AE1" s="95"/>
      <c r="AF1" s="96"/>
      <c r="DC1" s="112" t="s">
        <v>133</v>
      </c>
      <c r="DD1" s="113" t="s">
        <v>134</v>
      </c>
      <c r="DE1" s="114" t="s">
        <v>129</v>
      </c>
      <c r="DF1" s="115" t="s">
        <v>135</v>
      </c>
    </row>
    <row r="2" spans="1:110" x14ac:dyDescent="0.25">
      <c r="AC2" s="97"/>
      <c r="AD2" s="98"/>
      <c r="AE2" s="97"/>
      <c r="AF2" s="99"/>
      <c r="DC2" s="116">
        <v>40200</v>
      </c>
      <c r="DD2" s="111" t="s">
        <v>136</v>
      </c>
      <c r="DE2" s="116">
        <v>40200</v>
      </c>
      <c r="DF2" s="117" t="s">
        <v>137</v>
      </c>
    </row>
    <row r="3" spans="1:110" ht="21" customHeight="1" x14ac:dyDescent="0.3">
      <c r="A3" s="100"/>
      <c r="B3" s="38" t="s">
        <v>18</v>
      </c>
      <c r="C3" s="101" t="s">
        <v>78</v>
      </c>
      <c r="D3" s="64">
        <v>40700</v>
      </c>
      <c r="E3" s="102"/>
      <c r="AC3" s="97"/>
      <c r="AD3" s="98"/>
      <c r="AE3" s="97"/>
      <c r="AF3" s="99"/>
      <c r="DC3" s="116" t="s">
        <v>138</v>
      </c>
      <c r="DD3" s="111" t="s">
        <v>139</v>
      </c>
      <c r="DE3" s="116">
        <v>40300</v>
      </c>
      <c r="DF3" s="117" t="s">
        <v>137</v>
      </c>
    </row>
    <row r="4" spans="1:110" x14ac:dyDescent="0.25">
      <c r="A4" s="100"/>
      <c r="B4" s="102"/>
      <c r="C4" s="101" t="s">
        <v>79</v>
      </c>
      <c r="D4" s="65" t="str">
        <f>VLOOKUP(D3,DC2:DD137,2,FALSE)</f>
        <v>State Accounting Office</v>
      </c>
      <c r="E4" s="102"/>
      <c r="AC4" s="97"/>
      <c r="AD4" s="98"/>
      <c r="AE4" s="97"/>
      <c r="AF4" s="99"/>
      <c r="DC4" s="116" t="s">
        <v>140</v>
      </c>
      <c r="DD4" s="111" t="s">
        <v>141</v>
      </c>
      <c r="DE4" s="116">
        <v>40300</v>
      </c>
      <c r="DF4" s="117">
        <v>40001</v>
      </c>
    </row>
    <row r="5" spans="1:110" x14ac:dyDescent="0.25">
      <c r="A5" s="100"/>
      <c r="B5" s="102"/>
      <c r="C5" s="101" t="s">
        <v>80</v>
      </c>
      <c r="D5" s="64" t="s">
        <v>194</v>
      </c>
      <c r="E5" s="102"/>
      <c r="AC5" s="97"/>
      <c r="AD5" s="98"/>
      <c r="AE5" s="97"/>
      <c r="AF5" s="99"/>
      <c r="DC5" s="116">
        <v>40400</v>
      </c>
      <c r="DD5" s="111" t="s">
        <v>142</v>
      </c>
      <c r="DE5" s="116">
        <v>40400</v>
      </c>
      <c r="DF5" s="117" t="s">
        <v>137</v>
      </c>
    </row>
    <row r="6" spans="1:110" x14ac:dyDescent="0.25">
      <c r="A6" s="100"/>
      <c r="B6" s="102"/>
      <c r="C6" s="101" t="s">
        <v>81</v>
      </c>
      <c r="D6" s="66" t="s">
        <v>195</v>
      </c>
      <c r="E6" s="102"/>
      <c r="AC6" s="97"/>
      <c r="AD6" s="98"/>
      <c r="AE6" s="97"/>
      <c r="AF6" s="99"/>
      <c r="DC6" s="116">
        <v>40600</v>
      </c>
      <c r="DD6" s="111" t="s">
        <v>143</v>
      </c>
      <c r="DE6" s="116">
        <v>40600</v>
      </c>
      <c r="DF6" s="117" t="s">
        <v>137</v>
      </c>
    </row>
    <row r="7" spans="1:110" x14ac:dyDescent="0.25">
      <c r="B7" s="102"/>
      <c r="C7" s="101" t="s">
        <v>306</v>
      </c>
      <c r="D7" s="66" t="s">
        <v>307</v>
      </c>
      <c r="E7" s="102"/>
      <c r="AC7" s="97"/>
      <c r="AD7" s="98"/>
      <c r="AE7" s="97"/>
      <c r="AF7" s="99"/>
      <c r="DC7" s="116">
        <v>40700</v>
      </c>
      <c r="DD7" s="111" t="s">
        <v>89</v>
      </c>
      <c r="DE7" s="116">
        <v>40700</v>
      </c>
      <c r="DF7" s="117" t="s">
        <v>137</v>
      </c>
    </row>
    <row r="8" spans="1:110" ht="9.75" customHeight="1" x14ac:dyDescent="0.25">
      <c r="B8" s="102"/>
      <c r="C8" s="102"/>
      <c r="D8" s="102"/>
      <c r="E8" s="102"/>
      <c r="AC8" s="97"/>
      <c r="AD8" s="98"/>
      <c r="AE8" s="97"/>
      <c r="AF8" s="99"/>
      <c r="DC8" s="116">
        <v>40800</v>
      </c>
      <c r="DD8" s="111" t="s">
        <v>144</v>
      </c>
      <c r="DE8" s="116">
        <v>40800</v>
      </c>
      <c r="DF8" s="117" t="s">
        <v>137</v>
      </c>
    </row>
    <row r="9" spans="1:110" x14ac:dyDescent="0.25">
      <c r="AC9" s="97"/>
      <c r="AD9" s="98"/>
      <c r="AE9" s="97"/>
      <c r="AF9" s="99"/>
      <c r="DC9" s="116">
        <v>40900</v>
      </c>
      <c r="DD9" s="111" t="s">
        <v>145</v>
      </c>
      <c r="DE9" s="116">
        <v>40900</v>
      </c>
      <c r="DF9" s="117" t="s">
        <v>137</v>
      </c>
    </row>
    <row r="10" spans="1:110" ht="14.4" thickBot="1" x14ac:dyDescent="0.3">
      <c r="AC10" s="97"/>
      <c r="AD10" s="98"/>
      <c r="AE10" s="97"/>
      <c r="AF10" s="99"/>
      <c r="DC10" s="116">
        <v>41000</v>
      </c>
      <c r="DD10" s="111" t="s">
        <v>146</v>
      </c>
      <c r="DE10" s="116">
        <v>41000</v>
      </c>
      <c r="DF10" s="117" t="s">
        <v>137</v>
      </c>
    </row>
    <row r="11" spans="1:110" ht="16.2" thickBot="1" x14ac:dyDescent="0.35">
      <c r="B11" s="38" t="s">
        <v>19</v>
      </c>
      <c r="C11" s="103"/>
      <c r="D11" s="63" t="s">
        <v>193</v>
      </c>
      <c r="AC11" s="97"/>
      <c r="AD11" s="98"/>
      <c r="AE11" s="97"/>
      <c r="AF11" s="99"/>
      <c r="DC11" s="116">
        <v>41100</v>
      </c>
      <c r="DD11" s="111" t="s">
        <v>147</v>
      </c>
      <c r="DE11" s="116">
        <v>41100</v>
      </c>
      <c r="DF11" s="117" t="s">
        <v>137</v>
      </c>
    </row>
    <row r="12" spans="1:110" ht="15.6" x14ac:dyDescent="0.3">
      <c r="D12" s="39"/>
      <c r="AC12" s="97"/>
      <c r="AD12" s="98"/>
      <c r="AE12" s="97"/>
      <c r="AF12" s="99"/>
      <c r="DC12" s="116">
        <v>41400</v>
      </c>
      <c r="DD12" s="111" t="s">
        <v>148</v>
      </c>
      <c r="DE12" s="116">
        <v>41400</v>
      </c>
      <c r="DF12" s="117" t="s">
        <v>137</v>
      </c>
    </row>
    <row r="13" spans="1:110" ht="41.4" x14ac:dyDescent="0.25">
      <c r="D13" s="88" t="s">
        <v>317</v>
      </c>
      <c r="AC13" s="97"/>
      <c r="AD13" s="98"/>
      <c r="AE13" s="97"/>
      <c r="AF13" s="99"/>
      <c r="DC13" s="116">
        <v>41500</v>
      </c>
      <c r="DD13" s="111" t="s">
        <v>103</v>
      </c>
      <c r="DE13" s="116">
        <v>41500</v>
      </c>
      <c r="DF13" s="117">
        <v>30400</v>
      </c>
    </row>
    <row r="14" spans="1:110" x14ac:dyDescent="0.25">
      <c r="D14" s="88"/>
      <c r="AC14" s="97"/>
      <c r="AD14" s="98"/>
      <c r="AE14" s="97"/>
      <c r="AF14" s="99"/>
      <c r="DC14" s="116"/>
      <c r="DD14" s="111"/>
      <c r="DE14" s="116"/>
      <c r="DF14" s="117"/>
    </row>
    <row r="15" spans="1:110" x14ac:dyDescent="0.25">
      <c r="AC15" s="97"/>
      <c r="AD15" s="98"/>
      <c r="AE15" s="97"/>
      <c r="AF15" s="99"/>
      <c r="DC15" s="116">
        <v>41600</v>
      </c>
      <c r="DD15" s="111" t="s">
        <v>104</v>
      </c>
      <c r="DE15" s="116">
        <v>41600</v>
      </c>
      <c r="DF15" s="117">
        <v>80106</v>
      </c>
    </row>
    <row r="16" spans="1:110" ht="15.6" x14ac:dyDescent="0.3">
      <c r="B16" s="38" t="s">
        <v>20</v>
      </c>
      <c r="C16" s="40" t="s">
        <v>85</v>
      </c>
      <c r="J16" s="104" t="s">
        <v>1</v>
      </c>
      <c r="K16" s="104"/>
      <c r="L16" s="104" t="s">
        <v>1</v>
      </c>
      <c r="AC16" s="97"/>
      <c r="AD16" s="98"/>
      <c r="AE16" s="97"/>
      <c r="AF16" s="99"/>
      <c r="DC16" s="116">
        <v>41800</v>
      </c>
      <c r="DD16" s="111" t="s">
        <v>149</v>
      </c>
      <c r="DE16" s="116">
        <v>41800</v>
      </c>
      <c r="DF16" s="117" t="s">
        <v>137</v>
      </c>
    </row>
    <row r="17" spans="3:110" x14ac:dyDescent="0.25">
      <c r="C17" s="40" t="s">
        <v>102</v>
      </c>
      <c r="J17" s="104" t="s">
        <v>318</v>
      </c>
      <c r="K17" s="104" t="s">
        <v>316</v>
      </c>
      <c r="L17" s="104" t="s">
        <v>319</v>
      </c>
      <c r="AC17" s="97"/>
      <c r="AD17" s="98"/>
      <c r="AE17" s="97"/>
      <c r="AF17" s="99"/>
      <c r="DC17" s="116">
        <v>41900</v>
      </c>
      <c r="DD17" s="111" t="s">
        <v>150</v>
      </c>
      <c r="DE17" s="116">
        <v>41900</v>
      </c>
      <c r="DF17" s="117" t="s">
        <v>137</v>
      </c>
    </row>
    <row r="18" spans="3:110" x14ac:dyDescent="0.25">
      <c r="J18" s="104" t="s">
        <v>313</v>
      </c>
      <c r="K18" s="104" t="s">
        <v>313</v>
      </c>
      <c r="L18" s="104" t="s">
        <v>313</v>
      </c>
      <c r="AC18" s="97"/>
      <c r="AD18" s="98"/>
      <c r="AE18" s="97"/>
      <c r="AF18" s="99"/>
      <c r="DC18" s="116">
        <v>42000</v>
      </c>
      <c r="DD18" s="111" t="s">
        <v>151</v>
      </c>
      <c r="DE18" s="116">
        <v>42000</v>
      </c>
      <c r="DF18" s="117" t="s">
        <v>137</v>
      </c>
    </row>
    <row r="19" spans="3:110" s="105" customFormat="1" x14ac:dyDescent="0.25">
      <c r="E19" s="106"/>
      <c r="F19" s="118" t="s">
        <v>3</v>
      </c>
      <c r="G19" s="106"/>
      <c r="H19" s="106" t="s">
        <v>6</v>
      </c>
      <c r="J19" s="104" t="s">
        <v>320</v>
      </c>
      <c r="K19" s="104" t="s">
        <v>314</v>
      </c>
      <c r="L19" s="104" t="s">
        <v>320</v>
      </c>
      <c r="W19" s="107"/>
      <c r="X19" s="107"/>
      <c r="Y19" s="107"/>
      <c r="Z19" s="107"/>
      <c r="AA19" s="107"/>
      <c r="AB19" s="107"/>
      <c r="AC19" s="97"/>
      <c r="AD19" s="98"/>
      <c r="AE19" s="97"/>
      <c r="AF19" s="99"/>
      <c r="DC19" s="116">
        <v>42200</v>
      </c>
      <c r="DD19" s="111" t="s">
        <v>87</v>
      </c>
      <c r="DE19" s="116">
        <v>42200</v>
      </c>
      <c r="DF19" s="117" t="s">
        <v>137</v>
      </c>
    </row>
    <row r="20" spans="3:110" s="105" customFormat="1" x14ac:dyDescent="0.25">
      <c r="C20" s="106" t="s">
        <v>77</v>
      </c>
      <c r="D20" s="106" t="s">
        <v>196</v>
      </c>
      <c r="E20" s="106"/>
      <c r="F20" s="119" t="s">
        <v>4</v>
      </c>
      <c r="G20" s="108"/>
      <c r="H20" s="108" t="s">
        <v>5</v>
      </c>
      <c r="J20" s="109" t="s">
        <v>2</v>
      </c>
      <c r="K20" s="109" t="s">
        <v>315</v>
      </c>
      <c r="L20" s="109" t="s">
        <v>2</v>
      </c>
      <c r="W20" s="107"/>
      <c r="X20" s="107"/>
      <c r="Y20" s="107"/>
      <c r="Z20" s="107"/>
      <c r="AA20" s="107"/>
      <c r="AB20" s="107"/>
      <c r="AC20" s="97"/>
      <c r="AD20" s="98"/>
      <c r="AE20" s="97"/>
      <c r="AF20" s="99"/>
      <c r="DC20" s="116">
        <v>42700</v>
      </c>
      <c r="DD20" s="111" t="s">
        <v>86</v>
      </c>
      <c r="DE20" s="116">
        <v>42700</v>
      </c>
      <c r="DF20" s="117" t="s">
        <v>137</v>
      </c>
    </row>
    <row r="21" spans="3:110" x14ac:dyDescent="0.25">
      <c r="C21" s="71">
        <v>41900</v>
      </c>
      <c r="D21" s="72" t="str">
        <f>VLOOKUP(C21,Entity2,2,FALSE)</f>
        <v>Community Health, Department of</v>
      </c>
      <c r="H21" s="42">
        <v>140001</v>
      </c>
      <c r="J21" s="41">
        <v>6255</v>
      </c>
      <c r="K21" s="41">
        <v>-255</v>
      </c>
      <c r="L21" s="41">
        <f>SUM(J21:K21)</f>
        <v>6000</v>
      </c>
      <c r="AC21" s="97"/>
      <c r="AD21" s="98"/>
      <c r="AE21" s="97"/>
      <c r="AF21" s="99"/>
      <c r="DC21" s="116">
        <v>42900</v>
      </c>
      <c r="DD21" s="111" t="s">
        <v>152</v>
      </c>
      <c r="DE21" s="116">
        <v>42900</v>
      </c>
      <c r="DF21" s="117" t="s">
        <v>137</v>
      </c>
    </row>
    <row r="22" spans="3:110" x14ac:dyDescent="0.25">
      <c r="C22" s="71" t="s">
        <v>154</v>
      </c>
      <c r="D22" s="72" t="str">
        <f>VLOOKUP(C22,Entity2,2,FALSE)</f>
        <v>Labor, Department of - General Fund</v>
      </c>
      <c r="H22" s="42">
        <v>140001</v>
      </c>
      <c r="J22" s="41">
        <v>145467</v>
      </c>
      <c r="K22" s="41">
        <v>-1000</v>
      </c>
      <c r="L22" s="41">
        <f>SUM(J22:K22)</f>
        <v>144467</v>
      </c>
      <c r="AC22" s="97"/>
      <c r="AD22" s="98"/>
      <c r="AE22" s="97"/>
      <c r="AF22" s="99"/>
      <c r="DC22" s="116">
        <v>43100</v>
      </c>
      <c r="DD22" s="111" t="s">
        <v>26</v>
      </c>
      <c r="DE22" s="116">
        <v>43100</v>
      </c>
      <c r="DF22" s="117" t="s">
        <v>137</v>
      </c>
    </row>
    <row r="23" spans="3:110" x14ac:dyDescent="0.25">
      <c r="C23" s="71">
        <v>46200</v>
      </c>
      <c r="D23" s="72" t="str">
        <f>VLOOKUP(C23,Entity2,2,FALSE)</f>
        <v>Natural Resources, Department of</v>
      </c>
      <c r="H23" s="42">
        <v>140001</v>
      </c>
      <c r="J23" s="41">
        <v>599</v>
      </c>
      <c r="K23" s="41">
        <v>0</v>
      </c>
      <c r="L23" s="41">
        <f>SUM(J23:K23)</f>
        <v>599</v>
      </c>
      <c r="AC23" s="97"/>
      <c r="AD23" s="98"/>
      <c r="AE23" s="97"/>
      <c r="AF23" s="99"/>
      <c r="DC23" s="116">
        <v>43200</v>
      </c>
      <c r="DD23" s="111" t="s">
        <v>153</v>
      </c>
      <c r="DE23" s="116">
        <v>43200</v>
      </c>
      <c r="DF23" s="117" t="s">
        <v>137</v>
      </c>
    </row>
    <row r="24" spans="3:110" x14ac:dyDescent="0.25">
      <c r="F24" s="41"/>
      <c r="H24" s="120"/>
      <c r="J24" s="40"/>
      <c r="K24" s="40"/>
      <c r="L24" s="41">
        <f t="shared" ref="L24:L39" si="0">SUM(J24:K24)</f>
        <v>0</v>
      </c>
      <c r="AC24" s="97"/>
      <c r="AD24" s="98"/>
      <c r="AE24" s="97"/>
      <c r="AF24" s="99"/>
      <c r="DC24" s="116"/>
      <c r="DD24" s="111"/>
      <c r="DE24" s="116"/>
      <c r="DF24" s="117"/>
    </row>
    <row r="25" spans="3:110" x14ac:dyDescent="0.25">
      <c r="F25" s="41"/>
      <c r="H25" s="120"/>
      <c r="J25" s="40"/>
      <c r="K25" s="40"/>
      <c r="L25" s="41">
        <f t="shared" si="0"/>
        <v>0</v>
      </c>
      <c r="AC25" s="97"/>
      <c r="AD25" s="98"/>
      <c r="AE25" s="97"/>
      <c r="AF25" s="99"/>
      <c r="DC25" s="116"/>
      <c r="DD25" s="111"/>
      <c r="DE25" s="116"/>
      <c r="DF25" s="117"/>
    </row>
    <row r="26" spans="3:110" x14ac:dyDescent="0.25">
      <c r="F26" s="41"/>
      <c r="H26" s="120"/>
      <c r="J26" s="40"/>
      <c r="K26" s="40"/>
      <c r="L26" s="41">
        <f t="shared" si="0"/>
        <v>0</v>
      </c>
      <c r="AC26" s="97"/>
      <c r="AD26" s="98"/>
      <c r="AE26" s="97"/>
      <c r="AF26" s="99"/>
      <c r="DC26" s="116"/>
      <c r="DD26" s="111"/>
      <c r="DE26" s="116"/>
      <c r="DF26" s="117"/>
    </row>
    <row r="27" spans="3:110" x14ac:dyDescent="0.25">
      <c r="F27" s="41"/>
      <c r="H27" s="120"/>
      <c r="J27" s="40"/>
      <c r="K27" s="40"/>
      <c r="L27" s="41">
        <f t="shared" si="0"/>
        <v>0</v>
      </c>
      <c r="AC27" s="97"/>
      <c r="AD27" s="98"/>
      <c r="AE27" s="97"/>
      <c r="AF27" s="99"/>
      <c r="DC27" s="116"/>
      <c r="DD27" s="111"/>
      <c r="DE27" s="116"/>
      <c r="DF27" s="117"/>
    </row>
    <row r="28" spans="3:110" x14ac:dyDescent="0.25">
      <c r="F28" s="41"/>
      <c r="H28" s="120"/>
      <c r="J28" s="40"/>
      <c r="K28" s="40"/>
      <c r="L28" s="41">
        <f t="shared" si="0"/>
        <v>0</v>
      </c>
      <c r="AC28" s="97"/>
      <c r="AD28" s="98"/>
      <c r="AE28" s="97"/>
      <c r="AF28" s="99"/>
      <c r="DC28" s="116"/>
      <c r="DD28" s="111"/>
      <c r="DE28" s="116"/>
      <c r="DF28" s="117"/>
    </row>
    <row r="29" spans="3:110" x14ac:dyDescent="0.25">
      <c r="F29" s="41"/>
      <c r="H29" s="120"/>
      <c r="J29" s="40"/>
      <c r="K29" s="40"/>
      <c r="L29" s="41">
        <f t="shared" si="0"/>
        <v>0</v>
      </c>
      <c r="AC29" s="97"/>
      <c r="AD29" s="98"/>
      <c r="AE29" s="97"/>
      <c r="AF29" s="99"/>
      <c r="DC29" s="116"/>
      <c r="DD29" s="111"/>
      <c r="DE29" s="116"/>
      <c r="DF29" s="117"/>
    </row>
    <row r="30" spans="3:110" x14ac:dyDescent="0.25">
      <c r="F30" s="41"/>
      <c r="H30" s="120"/>
      <c r="J30" s="40"/>
      <c r="K30" s="40"/>
      <c r="L30" s="41">
        <f t="shared" si="0"/>
        <v>0</v>
      </c>
      <c r="AC30" s="97"/>
      <c r="AD30" s="98"/>
      <c r="AE30" s="97"/>
      <c r="AF30" s="99"/>
      <c r="DC30" s="116"/>
      <c r="DD30" s="111"/>
      <c r="DE30" s="116"/>
      <c r="DF30" s="117"/>
    </row>
    <row r="31" spans="3:110" x14ac:dyDescent="0.25">
      <c r="F31" s="41"/>
      <c r="H31" s="120"/>
      <c r="J31" s="40"/>
      <c r="K31" s="40"/>
      <c r="L31" s="41">
        <f t="shared" si="0"/>
        <v>0</v>
      </c>
      <c r="AC31" s="97"/>
      <c r="AD31" s="98"/>
      <c r="AE31" s="97"/>
      <c r="AF31" s="99"/>
      <c r="DC31" s="116"/>
      <c r="DD31" s="111"/>
      <c r="DE31" s="116"/>
      <c r="DF31" s="117"/>
    </row>
    <row r="32" spans="3:110" x14ac:dyDescent="0.25">
      <c r="F32" s="41"/>
      <c r="H32" s="120"/>
      <c r="J32" s="40"/>
      <c r="K32" s="40"/>
      <c r="L32" s="41">
        <f t="shared" si="0"/>
        <v>0</v>
      </c>
      <c r="AC32" s="97"/>
      <c r="AD32" s="98"/>
      <c r="AE32" s="97"/>
      <c r="AF32" s="99"/>
      <c r="DC32" s="116"/>
      <c r="DD32" s="111"/>
      <c r="DE32" s="116"/>
      <c r="DF32" s="117"/>
    </row>
    <row r="33" spans="2:110" x14ac:dyDescent="0.25">
      <c r="L33" s="41">
        <f t="shared" si="0"/>
        <v>0</v>
      </c>
      <c r="AC33" s="97"/>
      <c r="AD33" s="98"/>
      <c r="AE33" s="97"/>
      <c r="AF33" s="99"/>
      <c r="DC33" s="116"/>
      <c r="DD33" s="111"/>
      <c r="DE33" s="116"/>
      <c r="DF33" s="117"/>
    </row>
    <row r="34" spans="2:110" x14ac:dyDescent="0.25">
      <c r="L34" s="41">
        <f t="shared" si="0"/>
        <v>0</v>
      </c>
      <c r="AC34" s="97"/>
      <c r="AD34" s="98"/>
      <c r="AE34" s="97"/>
      <c r="AF34" s="99"/>
      <c r="DC34" s="116"/>
      <c r="DD34" s="111"/>
      <c r="DE34" s="116"/>
      <c r="DF34" s="117"/>
    </row>
    <row r="35" spans="2:110" x14ac:dyDescent="0.25">
      <c r="L35" s="41">
        <f t="shared" si="0"/>
        <v>0</v>
      </c>
      <c r="AC35" s="97"/>
      <c r="AD35" s="98"/>
      <c r="AE35" s="97"/>
      <c r="AF35" s="99"/>
      <c r="DC35" s="116"/>
      <c r="DD35" s="111"/>
      <c r="DE35" s="116"/>
      <c r="DF35" s="117"/>
    </row>
    <row r="36" spans="2:110" x14ac:dyDescent="0.25">
      <c r="L36" s="41">
        <f t="shared" si="0"/>
        <v>0</v>
      </c>
      <c r="AC36" s="97"/>
      <c r="AD36" s="98"/>
      <c r="AE36" s="97"/>
      <c r="AF36" s="99"/>
      <c r="DC36" s="116"/>
      <c r="DD36" s="111"/>
      <c r="DE36" s="116"/>
      <c r="DF36" s="117"/>
    </row>
    <row r="37" spans="2:110" x14ac:dyDescent="0.25">
      <c r="L37" s="41">
        <f t="shared" si="0"/>
        <v>0</v>
      </c>
      <c r="AC37" s="97"/>
      <c r="AD37" s="98"/>
      <c r="AE37" s="97"/>
      <c r="AF37" s="99"/>
      <c r="DC37" s="116"/>
      <c r="DD37" s="111"/>
      <c r="DE37" s="116"/>
      <c r="DF37" s="117"/>
    </row>
    <row r="38" spans="2:110" x14ac:dyDescent="0.25">
      <c r="L38" s="41">
        <f t="shared" si="0"/>
        <v>0</v>
      </c>
      <c r="AC38" s="97"/>
      <c r="AD38" s="98"/>
      <c r="AE38" s="97"/>
      <c r="AF38" s="99"/>
      <c r="DC38" s="116"/>
      <c r="DD38" s="111"/>
      <c r="DE38" s="116"/>
      <c r="DF38" s="117"/>
    </row>
    <row r="39" spans="2:110" x14ac:dyDescent="0.25">
      <c r="L39" s="41">
        <f t="shared" si="0"/>
        <v>0</v>
      </c>
      <c r="AC39" s="97"/>
      <c r="AD39" s="98"/>
      <c r="AE39" s="97"/>
      <c r="AF39" s="99"/>
      <c r="DC39" s="116"/>
      <c r="DD39" s="111"/>
      <c r="DE39" s="116"/>
      <c r="DF39" s="117"/>
    </row>
    <row r="40" spans="2:110" x14ac:dyDescent="0.25">
      <c r="AC40" s="97"/>
      <c r="AD40" s="98"/>
      <c r="AE40" s="97"/>
      <c r="AF40" s="99"/>
      <c r="DC40" s="116"/>
      <c r="DD40" s="111"/>
      <c r="DE40" s="116"/>
      <c r="DF40" s="117"/>
    </row>
    <row r="41" spans="2:110" x14ac:dyDescent="0.25">
      <c r="AC41" s="97"/>
      <c r="AD41" s="98"/>
      <c r="AE41" s="97"/>
      <c r="AF41" s="99"/>
      <c r="DC41" s="116"/>
      <c r="DD41" s="111"/>
      <c r="DE41" s="116"/>
      <c r="DF41" s="117"/>
    </row>
    <row r="42" spans="2:110" x14ac:dyDescent="0.25">
      <c r="AC42" s="97"/>
      <c r="AD42" s="98"/>
      <c r="AE42" s="97"/>
      <c r="AF42" s="99"/>
      <c r="DC42" s="116"/>
      <c r="DD42" s="111"/>
      <c r="DE42" s="116"/>
      <c r="DF42" s="117"/>
    </row>
    <row r="43" spans="2:110" ht="41.4" x14ac:dyDescent="0.25">
      <c r="D43" s="88" t="s">
        <v>317</v>
      </c>
      <c r="F43" s="41"/>
      <c r="AC43" s="97"/>
      <c r="AD43" s="98"/>
      <c r="AE43" s="97"/>
      <c r="AF43" s="99"/>
      <c r="DC43" s="116"/>
      <c r="DD43" s="111"/>
      <c r="DE43" s="116"/>
      <c r="DF43" s="117"/>
    </row>
    <row r="44" spans="2:110" x14ac:dyDescent="0.25">
      <c r="AC44" s="97"/>
      <c r="AD44" s="98"/>
      <c r="AE44" s="97"/>
      <c r="AF44" s="99"/>
      <c r="DC44" s="116"/>
      <c r="DD44" s="111"/>
      <c r="DE44" s="116"/>
      <c r="DF44" s="117"/>
    </row>
    <row r="45" spans="2:110" x14ac:dyDescent="0.25">
      <c r="AC45" s="97"/>
      <c r="AD45" s="98"/>
      <c r="AE45" s="97"/>
      <c r="AF45" s="99"/>
      <c r="DC45" s="116"/>
      <c r="DD45" s="111"/>
      <c r="DE45" s="116"/>
      <c r="DF45" s="117"/>
    </row>
    <row r="46" spans="2:110" ht="15.6" x14ac:dyDescent="0.3">
      <c r="B46" s="38" t="s">
        <v>83</v>
      </c>
      <c r="C46" s="40" t="s">
        <v>84</v>
      </c>
      <c r="AC46" s="97"/>
      <c r="AD46" s="98"/>
      <c r="AE46" s="97"/>
      <c r="AF46" s="99"/>
      <c r="DC46" s="116">
        <v>47600</v>
      </c>
      <c r="DD46" s="111" t="s">
        <v>156</v>
      </c>
      <c r="DE46" s="116">
        <v>47600</v>
      </c>
      <c r="DF46" s="117" t="s">
        <v>137</v>
      </c>
    </row>
    <row r="47" spans="2:110" x14ac:dyDescent="0.25">
      <c r="C47" s="40" t="s">
        <v>82</v>
      </c>
      <c r="J47" s="104" t="s">
        <v>1</v>
      </c>
      <c r="K47" s="104"/>
      <c r="L47" s="104" t="s">
        <v>1</v>
      </c>
      <c r="AC47" s="97"/>
      <c r="AD47" s="98"/>
      <c r="AE47" s="97"/>
      <c r="AF47" s="99"/>
      <c r="DC47" s="116">
        <v>47800</v>
      </c>
      <c r="DD47" s="111" t="s">
        <v>28</v>
      </c>
      <c r="DE47" s="116">
        <v>47800</v>
      </c>
      <c r="DF47" s="117" t="s">
        <v>137</v>
      </c>
    </row>
    <row r="48" spans="2:110" x14ac:dyDescent="0.25">
      <c r="J48" s="104" t="s">
        <v>318</v>
      </c>
      <c r="K48" s="104" t="s">
        <v>316</v>
      </c>
      <c r="L48" s="104" t="s">
        <v>319</v>
      </c>
      <c r="AC48" s="97"/>
      <c r="AD48" s="98"/>
      <c r="AE48" s="97"/>
      <c r="AF48" s="99"/>
      <c r="DC48" s="116">
        <v>48000</v>
      </c>
      <c r="DD48" s="111" t="s">
        <v>157</v>
      </c>
      <c r="DE48" s="116">
        <v>48000</v>
      </c>
      <c r="DF48" s="117" t="s">
        <v>137</v>
      </c>
    </row>
    <row r="49" spans="3:110" s="105" customFormat="1" x14ac:dyDescent="0.25">
      <c r="F49" s="118" t="s">
        <v>7</v>
      </c>
      <c r="G49" s="106"/>
      <c r="H49" s="106" t="s">
        <v>6</v>
      </c>
      <c r="J49" s="104" t="s">
        <v>313</v>
      </c>
      <c r="K49" s="104" t="s">
        <v>313</v>
      </c>
      <c r="L49" s="104" t="s">
        <v>313</v>
      </c>
      <c r="W49" s="107"/>
      <c r="X49" s="107"/>
      <c r="Y49" s="107"/>
      <c r="Z49" s="107"/>
      <c r="AA49" s="107"/>
      <c r="AB49" s="107"/>
      <c r="AC49" s="97"/>
      <c r="AD49" s="98"/>
      <c r="AE49" s="97"/>
      <c r="AF49" s="99"/>
      <c r="DC49" s="116">
        <v>48200</v>
      </c>
      <c r="DD49" s="111" t="s">
        <v>158</v>
      </c>
      <c r="DE49" s="116">
        <v>48200</v>
      </c>
      <c r="DF49" s="117">
        <v>80106</v>
      </c>
    </row>
    <row r="50" spans="3:110" s="105" customFormat="1" x14ac:dyDescent="0.25">
      <c r="F50" s="118"/>
      <c r="G50" s="106"/>
      <c r="H50" s="106"/>
      <c r="J50" s="104" t="s">
        <v>320</v>
      </c>
      <c r="K50" s="104" t="s">
        <v>314</v>
      </c>
      <c r="L50" s="104" t="s">
        <v>320</v>
      </c>
      <c r="W50" s="107"/>
      <c r="X50" s="107"/>
      <c r="Y50" s="107"/>
      <c r="Z50" s="107"/>
      <c r="AA50" s="107"/>
      <c r="AB50" s="107"/>
      <c r="AC50" s="97"/>
      <c r="AD50" s="98"/>
      <c r="AE50" s="97"/>
      <c r="AF50" s="99"/>
      <c r="DC50" s="116"/>
      <c r="DD50" s="111"/>
      <c r="DE50" s="116"/>
      <c r="DF50" s="117"/>
    </row>
    <row r="51" spans="3:110" s="105" customFormat="1" x14ac:dyDescent="0.25">
      <c r="C51" s="106" t="s">
        <v>77</v>
      </c>
      <c r="D51" s="106" t="s">
        <v>196</v>
      </c>
      <c r="F51" s="119" t="s">
        <v>4</v>
      </c>
      <c r="G51" s="108"/>
      <c r="H51" s="108" t="s">
        <v>5</v>
      </c>
      <c r="J51" s="109" t="s">
        <v>8</v>
      </c>
      <c r="K51" s="109" t="s">
        <v>315</v>
      </c>
      <c r="L51" s="109" t="s">
        <v>8</v>
      </c>
      <c r="W51" s="107"/>
      <c r="X51" s="107"/>
      <c r="Y51" s="107"/>
      <c r="Z51" s="107"/>
      <c r="AA51" s="107"/>
      <c r="AB51" s="107"/>
      <c r="AC51" s="97"/>
      <c r="AD51" s="98"/>
      <c r="AE51" s="97"/>
      <c r="AF51" s="99"/>
      <c r="DC51" s="116">
        <v>48300</v>
      </c>
      <c r="DD51" s="111" t="s">
        <v>159</v>
      </c>
      <c r="DE51" s="116">
        <v>48300</v>
      </c>
      <c r="DF51" s="117" t="s">
        <v>137</v>
      </c>
    </row>
    <row r="52" spans="3:110" x14ac:dyDescent="0.25">
      <c r="C52" s="71" t="s">
        <v>138</v>
      </c>
      <c r="D52" s="72" t="str">
        <f>VLOOKUP(C52,Entity2,2,FALSE)</f>
        <v>Administrative Services, Department of - General Fund</v>
      </c>
      <c r="H52" s="42">
        <v>231001</v>
      </c>
      <c r="J52" s="41">
        <v>-3226.42</v>
      </c>
      <c r="L52" s="41">
        <f t="shared" ref="L52:L64" si="1">SUM(J52:K52)</f>
        <v>-3226.42</v>
      </c>
      <c r="AC52" s="97"/>
      <c r="AD52" s="98"/>
      <c r="AE52" s="97"/>
      <c r="AF52" s="99"/>
      <c r="DC52" s="116">
        <v>48600</v>
      </c>
      <c r="DD52" s="111" t="s">
        <v>160</v>
      </c>
      <c r="DE52" s="116">
        <v>48600</v>
      </c>
      <c r="DF52" s="117" t="s">
        <v>137</v>
      </c>
    </row>
    <row r="53" spans="3:110" x14ac:dyDescent="0.25">
      <c r="C53" s="71">
        <v>98000</v>
      </c>
      <c r="D53" s="72" t="str">
        <f>VLOOKUP(C53,Entity2,2,FALSE)</f>
        <v>Technology Authority, Georgia</v>
      </c>
      <c r="H53" s="42">
        <v>200001</v>
      </c>
      <c r="J53" s="41">
        <v>-34090</v>
      </c>
      <c r="L53" s="41">
        <f t="shared" si="1"/>
        <v>-34090</v>
      </c>
      <c r="AC53" s="97"/>
      <c r="AD53" s="98"/>
      <c r="AE53" s="97"/>
      <c r="AF53" s="99"/>
      <c r="DC53" s="116">
        <v>48800</v>
      </c>
      <c r="DD53" s="111" t="s">
        <v>161</v>
      </c>
      <c r="DE53" s="116">
        <v>48800</v>
      </c>
      <c r="DF53" s="117" t="s">
        <v>137</v>
      </c>
    </row>
    <row r="54" spans="3:110" x14ac:dyDescent="0.25">
      <c r="C54" s="71">
        <v>98000</v>
      </c>
      <c r="D54" s="72" t="str">
        <f>VLOOKUP(C54,Entity2,2,FALSE)</f>
        <v>Technology Authority, Georgia</v>
      </c>
      <c r="H54" s="42">
        <v>233001</v>
      </c>
      <c r="J54" s="41">
        <v>-116365.91</v>
      </c>
      <c r="L54" s="41">
        <f t="shared" si="1"/>
        <v>-116365.91</v>
      </c>
      <c r="AC54" s="97"/>
      <c r="AD54" s="98"/>
      <c r="AE54" s="97"/>
      <c r="AF54" s="99"/>
      <c r="DC54" s="116">
        <v>48900</v>
      </c>
      <c r="DD54" s="111" t="s">
        <v>29</v>
      </c>
      <c r="DE54" s="116">
        <v>48900</v>
      </c>
      <c r="DF54" s="117">
        <v>80331</v>
      </c>
    </row>
    <row r="55" spans="3:110" x14ac:dyDescent="0.25">
      <c r="L55" s="41">
        <f t="shared" si="1"/>
        <v>0</v>
      </c>
      <c r="AC55" s="97"/>
      <c r="AD55" s="98"/>
      <c r="AE55" s="97"/>
      <c r="AF55" s="99"/>
      <c r="DC55" s="116"/>
      <c r="DD55" s="111"/>
      <c r="DE55" s="116"/>
      <c r="DF55" s="117"/>
    </row>
    <row r="56" spans="3:110" x14ac:dyDescent="0.25">
      <c r="L56" s="41">
        <f t="shared" si="1"/>
        <v>0</v>
      </c>
      <c r="AC56" s="97"/>
      <c r="AD56" s="98"/>
      <c r="AE56" s="97"/>
      <c r="AF56" s="99"/>
      <c r="DC56" s="116"/>
      <c r="DD56" s="111"/>
      <c r="DE56" s="116"/>
      <c r="DF56" s="117"/>
    </row>
    <row r="57" spans="3:110" x14ac:dyDescent="0.25">
      <c r="L57" s="41">
        <f t="shared" si="1"/>
        <v>0</v>
      </c>
      <c r="AC57" s="97"/>
      <c r="AD57" s="98"/>
      <c r="AE57" s="97"/>
      <c r="AF57" s="99"/>
      <c r="DC57" s="116"/>
      <c r="DD57" s="111"/>
      <c r="DE57" s="116"/>
      <c r="DF57" s="117"/>
    </row>
    <row r="58" spans="3:110" x14ac:dyDescent="0.25">
      <c r="L58" s="41">
        <f t="shared" si="1"/>
        <v>0</v>
      </c>
      <c r="AC58" s="97"/>
      <c r="AD58" s="98"/>
      <c r="AE58" s="97"/>
      <c r="AF58" s="99"/>
      <c r="DC58" s="116"/>
      <c r="DD58" s="111"/>
      <c r="DE58" s="116"/>
      <c r="DF58" s="117"/>
    </row>
    <row r="59" spans="3:110" x14ac:dyDescent="0.25">
      <c r="L59" s="41">
        <f t="shared" si="1"/>
        <v>0</v>
      </c>
      <c r="AC59" s="97"/>
      <c r="AD59" s="98"/>
      <c r="AE59" s="97"/>
      <c r="AF59" s="99"/>
      <c r="DC59" s="116"/>
      <c r="DD59" s="111"/>
      <c r="DE59" s="116"/>
      <c r="DF59" s="117"/>
    </row>
    <row r="60" spans="3:110" x14ac:dyDescent="0.25">
      <c r="L60" s="41">
        <f t="shared" si="1"/>
        <v>0</v>
      </c>
      <c r="AC60" s="97"/>
      <c r="AD60" s="98"/>
      <c r="AE60" s="97"/>
      <c r="AF60" s="99"/>
      <c r="DC60" s="116"/>
      <c r="DD60" s="111"/>
      <c r="DE60" s="116"/>
      <c r="DF60" s="117"/>
    </row>
    <row r="61" spans="3:110" x14ac:dyDescent="0.25">
      <c r="L61" s="41">
        <f t="shared" si="1"/>
        <v>0</v>
      </c>
      <c r="AC61" s="97"/>
      <c r="AD61" s="98"/>
      <c r="AE61" s="97"/>
      <c r="AF61" s="99"/>
      <c r="DC61" s="116"/>
      <c r="DD61" s="111"/>
      <c r="DE61" s="116"/>
      <c r="DF61" s="117"/>
    </row>
    <row r="62" spans="3:110" x14ac:dyDescent="0.25">
      <c r="L62" s="41">
        <f t="shared" si="1"/>
        <v>0</v>
      </c>
      <c r="AC62" s="97"/>
      <c r="AD62" s="98"/>
      <c r="AE62" s="97"/>
      <c r="AF62" s="99"/>
      <c r="DC62" s="116"/>
      <c r="DD62" s="111"/>
      <c r="DE62" s="116"/>
      <c r="DF62" s="117"/>
    </row>
    <row r="63" spans="3:110" x14ac:dyDescent="0.25">
      <c r="L63" s="41">
        <f t="shared" si="1"/>
        <v>0</v>
      </c>
      <c r="AC63" s="97"/>
      <c r="AD63" s="98"/>
      <c r="AE63" s="97"/>
      <c r="AF63" s="99"/>
      <c r="DC63" s="116"/>
      <c r="DD63" s="111"/>
      <c r="DE63" s="116"/>
      <c r="DF63" s="117"/>
    </row>
    <row r="64" spans="3:110" x14ac:dyDescent="0.25">
      <c r="L64" s="41">
        <f t="shared" si="1"/>
        <v>0</v>
      </c>
      <c r="AC64" s="97"/>
      <c r="AD64" s="98"/>
      <c r="AE64" s="97"/>
      <c r="AF64" s="99"/>
      <c r="DC64" s="116"/>
      <c r="DD64" s="111"/>
      <c r="DE64" s="116"/>
      <c r="DF64" s="117"/>
    </row>
    <row r="65" spans="29:110" x14ac:dyDescent="0.25">
      <c r="AC65" s="97"/>
      <c r="AD65" s="98"/>
      <c r="AE65" s="97"/>
      <c r="AF65" s="99"/>
      <c r="DC65" s="116"/>
      <c r="DD65" s="111"/>
      <c r="DE65" s="116"/>
      <c r="DF65" s="117"/>
    </row>
    <row r="66" spans="29:110" x14ac:dyDescent="0.25">
      <c r="AC66" s="97"/>
      <c r="AD66" s="98"/>
      <c r="AE66" s="97"/>
      <c r="AF66" s="99"/>
      <c r="DC66" s="116"/>
      <c r="DD66" s="111"/>
      <c r="DE66" s="116"/>
      <c r="DF66" s="117"/>
    </row>
    <row r="67" spans="29:110" x14ac:dyDescent="0.25">
      <c r="AC67" s="97"/>
      <c r="AD67" s="98"/>
      <c r="AE67" s="97"/>
      <c r="AF67" s="99"/>
      <c r="DC67" s="116"/>
      <c r="DD67" s="111"/>
      <c r="DE67" s="116"/>
      <c r="DF67" s="117"/>
    </row>
    <row r="68" spans="29:110" x14ac:dyDescent="0.25">
      <c r="AC68" s="97"/>
      <c r="AD68" s="98"/>
      <c r="AE68" s="97"/>
      <c r="AF68" s="99"/>
      <c r="DC68" s="116"/>
      <c r="DD68" s="111"/>
      <c r="DE68" s="116"/>
      <c r="DF68" s="117"/>
    </row>
    <row r="69" spans="29:110" x14ac:dyDescent="0.25">
      <c r="AC69" s="97"/>
      <c r="AD69" s="98"/>
      <c r="AE69" s="97"/>
      <c r="AF69" s="99"/>
      <c r="DC69" s="116"/>
      <c r="DD69" s="111"/>
      <c r="DE69" s="116"/>
      <c r="DF69" s="117"/>
    </row>
    <row r="70" spans="29:110" x14ac:dyDescent="0.25">
      <c r="AC70" s="97"/>
      <c r="AD70" s="98"/>
      <c r="AE70" s="97"/>
      <c r="AF70" s="99"/>
      <c r="DC70" s="116"/>
      <c r="DD70" s="111"/>
      <c r="DE70" s="116"/>
      <c r="DF70" s="117"/>
    </row>
    <row r="71" spans="29:110" x14ac:dyDescent="0.25">
      <c r="AC71" s="97"/>
      <c r="AD71" s="98"/>
      <c r="AE71" s="97"/>
      <c r="AF71" s="99"/>
      <c r="DC71" s="116"/>
      <c r="DD71" s="111"/>
      <c r="DE71" s="116"/>
      <c r="DF71" s="117"/>
    </row>
    <row r="72" spans="29:110" x14ac:dyDescent="0.25">
      <c r="AC72" s="97"/>
      <c r="AD72" s="98"/>
      <c r="AE72" s="97"/>
      <c r="AF72" s="99"/>
      <c r="DC72" s="116"/>
      <c r="DD72" s="111"/>
      <c r="DE72" s="116"/>
      <c r="DF72" s="117"/>
    </row>
    <row r="73" spans="29:110" x14ac:dyDescent="0.25">
      <c r="AC73" s="97"/>
      <c r="AD73" s="98"/>
      <c r="AE73" s="97"/>
      <c r="AF73" s="99"/>
      <c r="DC73" s="116"/>
      <c r="DD73" s="111"/>
      <c r="DE73" s="116"/>
      <c r="DF73" s="117"/>
    </row>
    <row r="74" spans="29:110" x14ac:dyDescent="0.25">
      <c r="AC74" s="97"/>
      <c r="AD74" s="98"/>
      <c r="AE74" s="97"/>
      <c r="AF74" s="99"/>
      <c r="DC74" s="116"/>
      <c r="DD74" s="111"/>
      <c r="DE74" s="116"/>
      <c r="DF74" s="117"/>
    </row>
    <row r="75" spans="29:110" x14ac:dyDescent="0.25">
      <c r="AC75" s="97"/>
      <c r="AD75" s="98"/>
      <c r="AE75" s="97"/>
      <c r="AF75" s="99"/>
      <c r="DC75" s="116"/>
      <c r="DD75" s="111"/>
      <c r="DE75" s="116"/>
      <c r="DF75" s="117"/>
    </row>
    <row r="76" spans="29:110" x14ac:dyDescent="0.25">
      <c r="AC76" s="97"/>
      <c r="AD76" s="98"/>
      <c r="AE76" s="97"/>
      <c r="AF76" s="99"/>
      <c r="DC76" s="116"/>
      <c r="DD76" s="111"/>
      <c r="DE76" s="116"/>
      <c r="DF76" s="117"/>
    </row>
    <row r="77" spans="29:110" x14ac:dyDescent="0.25">
      <c r="AC77" s="97"/>
      <c r="AD77" s="98"/>
      <c r="AE77" s="97"/>
      <c r="AF77" s="99"/>
      <c r="DC77" s="116"/>
      <c r="DD77" s="111"/>
      <c r="DE77" s="116"/>
      <c r="DF77" s="117"/>
    </row>
    <row r="78" spans="29:110" x14ac:dyDescent="0.25">
      <c r="AC78" s="97"/>
      <c r="AD78" s="98"/>
      <c r="AE78" s="97"/>
      <c r="AF78" s="99"/>
      <c r="DC78" s="116"/>
      <c r="DD78" s="111"/>
      <c r="DE78" s="116"/>
      <c r="DF78" s="117"/>
    </row>
    <row r="79" spans="29:110" x14ac:dyDescent="0.25">
      <c r="AC79" s="97"/>
      <c r="AD79" s="98"/>
      <c r="AE79" s="97"/>
      <c r="AF79" s="99"/>
      <c r="DC79" s="116"/>
      <c r="DD79" s="111"/>
      <c r="DE79" s="116"/>
      <c r="DF79" s="117"/>
    </row>
    <row r="80" spans="29:110" x14ac:dyDescent="0.25">
      <c r="AC80" s="97"/>
      <c r="AD80" s="98"/>
      <c r="AE80" s="97"/>
      <c r="AF80" s="99"/>
      <c r="DC80" s="116"/>
      <c r="DD80" s="111"/>
      <c r="DE80" s="116"/>
      <c r="DF80" s="117"/>
    </row>
    <row r="81" spans="29:110" x14ac:dyDescent="0.25">
      <c r="AC81" s="97"/>
      <c r="AD81" s="98"/>
      <c r="AE81" s="97"/>
      <c r="AF81" s="99"/>
      <c r="DC81" s="116"/>
      <c r="DD81" s="111"/>
      <c r="DE81" s="116"/>
      <c r="DF81" s="117"/>
    </row>
    <row r="82" spans="29:110" x14ac:dyDescent="0.25">
      <c r="AC82" s="97"/>
      <c r="AD82" s="98"/>
      <c r="AE82" s="97"/>
      <c r="AF82" s="99"/>
      <c r="DC82" s="116">
        <v>91800</v>
      </c>
      <c r="DD82" s="111" t="s">
        <v>163</v>
      </c>
      <c r="DE82" s="116">
        <v>91800</v>
      </c>
      <c r="DF82" s="117">
        <v>90001</v>
      </c>
    </row>
    <row r="83" spans="29:110" x14ac:dyDescent="0.25">
      <c r="AC83" s="97"/>
      <c r="AD83" s="98"/>
      <c r="AE83" s="97"/>
      <c r="AF83" s="99"/>
      <c r="DC83" s="116">
        <v>91900</v>
      </c>
      <c r="DD83" s="111" t="s">
        <v>164</v>
      </c>
      <c r="DE83" s="116">
        <v>91900</v>
      </c>
      <c r="DF83" s="117">
        <v>90001</v>
      </c>
    </row>
    <row r="84" spans="29:110" x14ac:dyDescent="0.25">
      <c r="AC84" s="97"/>
      <c r="AD84" s="98"/>
      <c r="AE84" s="97"/>
      <c r="AF84" s="99"/>
      <c r="DC84" s="116">
        <v>92100</v>
      </c>
      <c r="DD84" s="111" t="s">
        <v>49</v>
      </c>
      <c r="DE84" s="116">
        <v>92100</v>
      </c>
      <c r="DF84" s="117">
        <v>40001</v>
      </c>
    </row>
    <row r="85" spans="29:110" x14ac:dyDescent="0.25">
      <c r="AC85" s="97"/>
      <c r="AD85" s="98"/>
      <c r="AE85" s="97"/>
      <c r="AF85" s="99"/>
      <c r="DC85" s="116">
        <v>92200</v>
      </c>
      <c r="DD85" s="111" t="s">
        <v>165</v>
      </c>
      <c r="DE85" s="116">
        <v>92200</v>
      </c>
      <c r="DF85" s="117">
        <v>90001</v>
      </c>
    </row>
    <row r="86" spans="29:110" x14ac:dyDescent="0.25">
      <c r="AC86" s="97"/>
      <c r="AD86" s="98"/>
      <c r="AE86" s="97"/>
      <c r="AF86" s="99"/>
      <c r="DC86" s="116">
        <v>92300</v>
      </c>
      <c r="DD86" s="111" t="s">
        <v>166</v>
      </c>
      <c r="DE86" s="116">
        <v>92300</v>
      </c>
      <c r="DF86" s="117">
        <v>90001</v>
      </c>
    </row>
    <row r="87" spans="29:110" x14ac:dyDescent="0.25">
      <c r="AC87" s="97"/>
      <c r="AD87" s="98"/>
      <c r="AE87" s="97"/>
      <c r="AF87" s="99"/>
      <c r="DC87" s="116">
        <v>92400</v>
      </c>
      <c r="DD87" s="111" t="s">
        <v>167</v>
      </c>
      <c r="DE87" s="116">
        <v>92400</v>
      </c>
      <c r="DF87" s="117">
        <v>90001</v>
      </c>
    </row>
    <row r="88" spans="29:110" x14ac:dyDescent="0.25">
      <c r="AC88" s="97"/>
      <c r="AD88" s="98"/>
      <c r="AE88" s="97"/>
      <c r="AF88" s="99"/>
      <c r="DC88" s="116">
        <v>92600</v>
      </c>
      <c r="DD88" s="111" t="s">
        <v>168</v>
      </c>
      <c r="DE88" s="116">
        <v>92600</v>
      </c>
      <c r="DF88" s="117">
        <v>90001</v>
      </c>
    </row>
    <row r="89" spans="29:110" x14ac:dyDescent="0.25">
      <c r="AC89" s="97"/>
      <c r="AD89" s="98"/>
      <c r="AE89" s="97"/>
      <c r="AF89" s="99"/>
      <c r="DC89" s="116" t="s">
        <v>169</v>
      </c>
      <c r="DD89" s="111" t="s">
        <v>170</v>
      </c>
      <c r="DE89" s="116">
        <v>92700</v>
      </c>
      <c r="DF89" s="117" t="s">
        <v>137</v>
      </c>
    </row>
    <row r="90" spans="29:110" x14ac:dyDescent="0.25">
      <c r="AC90" s="97"/>
      <c r="AD90" s="98"/>
      <c r="AE90" s="97"/>
      <c r="AF90" s="99"/>
      <c r="DC90" s="116" t="s">
        <v>171</v>
      </c>
      <c r="DD90" s="111" t="s">
        <v>172</v>
      </c>
      <c r="DE90" s="116">
        <v>92700</v>
      </c>
      <c r="DF90" s="117">
        <v>20000</v>
      </c>
    </row>
    <row r="91" spans="29:110" x14ac:dyDescent="0.25">
      <c r="AC91" s="97"/>
      <c r="AD91" s="98"/>
      <c r="AE91" s="97"/>
      <c r="AF91" s="99"/>
      <c r="DC91" s="116">
        <v>92800</v>
      </c>
      <c r="DD91" s="111" t="s">
        <v>173</v>
      </c>
      <c r="DE91" s="116">
        <v>92800</v>
      </c>
      <c r="DF91" s="117">
        <v>90001</v>
      </c>
    </row>
    <row r="92" spans="29:110" x14ac:dyDescent="0.25">
      <c r="AC92" s="97"/>
      <c r="AD92" s="98"/>
      <c r="AE92" s="97"/>
      <c r="AF92" s="99"/>
      <c r="DC92" s="116">
        <v>92900</v>
      </c>
      <c r="DD92" s="111" t="s">
        <v>50</v>
      </c>
      <c r="DE92" s="116">
        <v>92900</v>
      </c>
      <c r="DF92" s="117">
        <v>90001</v>
      </c>
    </row>
    <row r="93" spans="29:110" x14ac:dyDescent="0.25">
      <c r="AC93" s="97"/>
      <c r="AD93" s="98"/>
      <c r="AE93" s="97"/>
      <c r="AF93" s="110"/>
      <c r="DC93" s="116">
        <v>93000</v>
      </c>
      <c r="DD93" s="111" t="s">
        <v>51</v>
      </c>
      <c r="DE93" s="116">
        <v>93000</v>
      </c>
      <c r="DF93" s="121">
        <v>60170</v>
      </c>
    </row>
    <row r="94" spans="29:110" x14ac:dyDescent="0.25">
      <c r="AC94" s="97"/>
      <c r="AD94" s="98"/>
      <c r="AE94" s="97"/>
      <c r="AF94" s="110"/>
      <c r="DC94" s="116" t="s">
        <v>52</v>
      </c>
      <c r="DD94" s="111" t="s">
        <v>53</v>
      </c>
      <c r="DE94" s="116" t="s">
        <v>52</v>
      </c>
      <c r="DF94" s="121">
        <v>60170</v>
      </c>
    </row>
    <row r="95" spans="29:110" x14ac:dyDescent="0.25">
      <c r="AC95" s="97"/>
      <c r="AD95" s="98"/>
      <c r="AE95" s="97"/>
      <c r="AF95" s="99"/>
      <c r="DC95" s="116">
        <v>94000</v>
      </c>
      <c r="DD95" s="111" t="s">
        <v>174</v>
      </c>
      <c r="DE95" s="116">
        <v>94000</v>
      </c>
      <c r="DF95" s="117">
        <v>90001</v>
      </c>
    </row>
    <row r="96" spans="29:110" x14ac:dyDescent="0.25">
      <c r="AC96" s="97"/>
      <c r="AD96" s="98"/>
      <c r="AE96" s="97"/>
      <c r="AF96" s="99"/>
      <c r="DC96" s="116">
        <v>94200</v>
      </c>
      <c r="DD96" s="111" t="s">
        <v>54</v>
      </c>
      <c r="DE96" s="116">
        <v>46200</v>
      </c>
      <c r="DF96" s="117">
        <v>90311</v>
      </c>
    </row>
    <row r="97" spans="29:110" x14ac:dyDescent="0.25">
      <c r="AC97" s="97"/>
      <c r="AD97" s="98"/>
      <c r="AE97" s="97"/>
      <c r="AF97" s="99"/>
      <c r="DC97" s="116">
        <v>94400</v>
      </c>
      <c r="DD97" s="111" t="s">
        <v>175</v>
      </c>
      <c r="DE97" s="116">
        <v>94400</v>
      </c>
      <c r="DF97" s="117">
        <v>90001</v>
      </c>
    </row>
    <row r="98" spans="29:110" x14ac:dyDescent="0.25">
      <c r="AC98" s="97"/>
      <c r="AD98" s="98"/>
      <c r="AE98" s="97"/>
      <c r="AF98" s="99"/>
      <c r="DC98" s="116">
        <v>94700</v>
      </c>
      <c r="DD98" s="111" t="s">
        <v>55</v>
      </c>
      <c r="DE98" s="116">
        <v>94700</v>
      </c>
      <c r="DF98" s="117">
        <v>80106</v>
      </c>
    </row>
    <row r="99" spans="29:110" x14ac:dyDescent="0.25">
      <c r="AC99" s="97"/>
      <c r="AD99" s="98"/>
      <c r="AE99" s="97"/>
      <c r="AF99" s="99"/>
      <c r="DC99" s="116">
        <v>94800</v>
      </c>
      <c r="DD99" s="111" t="s">
        <v>176</v>
      </c>
      <c r="DE99" s="116">
        <v>94800</v>
      </c>
      <c r="DF99" s="117">
        <v>80106</v>
      </c>
    </row>
    <row r="100" spans="29:110" x14ac:dyDescent="0.25">
      <c r="AC100" s="97"/>
      <c r="AD100" s="98"/>
      <c r="AE100" s="97"/>
      <c r="AF100" s="99"/>
      <c r="DC100" s="116">
        <v>94900</v>
      </c>
      <c r="DD100" s="111" t="s">
        <v>56</v>
      </c>
      <c r="DE100" s="116">
        <v>94900</v>
      </c>
      <c r="DF100" s="117">
        <v>80106</v>
      </c>
    </row>
    <row r="101" spans="29:110" x14ac:dyDescent="0.25">
      <c r="AC101" s="97"/>
      <c r="AD101" s="98"/>
      <c r="AE101" s="97"/>
      <c r="AF101" s="99"/>
      <c r="DC101" s="116">
        <v>95000</v>
      </c>
      <c r="DD101" s="111" t="s">
        <v>177</v>
      </c>
      <c r="DE101" s="116">
        <v>95000</v>
      </c>
      <c r="DF101" s="117">
        <v>80106</v>
      </c>
    </row>
    <row r="102" spans="29:110" x14ac:dyDescent="0.25">
      <c r="AC102" s="97"/>
      <c r="AD102" s="98"/>
      <c r="AE102" s="97"/>
      <c r="AF102" s="99"/>
      <c r="DC102" s="116">
        <v>95100</v>
      </c>
      <c r="DD102" s="111" t="s">
        <v>57</v>
      </c>
      <c r="DE102" s="116">
        <v>95100</v>
      </c>
      <c r="DF102" s="117">
        <v>80106</v>
      </c>
    </row>
    <row r="103" spans="29:110" x14ac:dyDescent="0.25">
      <c r="AC103" s="97"/>
      <c r="AD103" s="98"/>
      <c r="AE103" s="97"/>
      <c r="AF103" s="99"/>
      <c r="DC103" s="116">
        <v>95500</v>
      </c>
      <c r="DD103" s="111" t="s">
        <v>178</v>
      </c>
      <c r="DE103" s="116">
        <v>95500</v>
      </c>
      <c r="DF103" s="117">
        <v>90001</v>
      </c>
    </row>
    <row r="104" spans="29:110" x14ac:dyDescent="0.25">
      <c r="AC104" s="97"/>
      <c r="AD104" s="98"/>
      <c r="AE104" s="97"/>
      <c r="AF104" s="99"/>
      <c r="DC104" s="116">
        <v>95800</v>
      </c>
      <c r="DD104" s="111" t="s">
        <v>179</v>
      </c>
      <c r="DE104" s="116">
        <v>95800</v>
      </c>
      <c r="DF104" s="117" t="s">
        <v>137</v>
      </c>
    </row>
    <row r="105" spans="29:110" x14ac:dyDescent="0.25">
      <c r="AC105" s="97"/>
      <c r="AD105" s="98"/>
      <c r="AE105" s="97"/>
      <c r="AF105" s="99"/>
      <c r="DC105" s="116">
        <v>96000</v>
      </c>
      <c r="DD105" s="111" t="s">
        <v>180</v>
      </c>
      <c r="DE105" s="116">
        <v>48400</v>
      </c>
      <c r="DF105" s="117">
        <v>90001</v>
      </c>
    </row>
    <row r="106" spans="29:110" x14ac:dyDescent="0.25">
      <c r="AC106" s="97"/>
      <c r="AD106" s="98"/>
      <c r="AE106" s="97"/>
      <c r="AF106" s="99"/>
      <c r="DC106" s="116">
        <v>96800</v>
      </c>
      <c r="DD106" s="111" t="s">
        <v>181</v>
      </c>
      <c r="DE106" s="116">
        <v>96800</v>
      </c>
      <c r="DF106" s="117">
        <v>30400</v>
      </c>
    </row>
    <row r="107" spans="29:110" x14ac:dyDescent="0.25">
      <c r="AC107" s="97"/>
      <c r="AD107" s="98"/>
      <c r="AE107" s="97"/>
      <c r="AF107" s="99"/>
      <c r="DC107" s="116">
        <v>96900</v>
      </c>
      <c r="DD107" s="111" t="s">
        <v>182</v>
      </c>
      <c r="DE107" s="116">
        <v>96900</v>
      </c>
      <c r="DF107" s="117">
        <v>30001</v>
      </c>
    </row>
    <row r="108" spans="29:110" x14ac:dyDescent="0.25">
      <c r="AC108" s="97"/>
      <c r="AD108" s="98"/>
      <c r="AE108" s="97"/>
      <c r="AF108" s="99"/>
      <c r="DC108" s="116">
        <v>97300</v>
      </c>
      <c r="DD108" s="111" t="s">
        <v>183</v>
      </c>
      <c r="DE108" s="116">
        <v>97300</v>
      </c>
      <c r="DF108" s="117">
        <v>90001</v>
      </c>
    </row>
    <row r="109" spans="29:110" x14ac:dyDescent="0.25">
      <c r="AC109" s="97"/>
      <c r="AD109" s="98"/>
      <c r="AE109" s="97"/>
      <c r="AF109" s="99"/>
      <c r="DC109" s="116">
        <v>97400</v>
      </c>
      <c r="DD109" s="111" t="s">
        <v>184</v>
      </c>
      <c r="DE109" s="116">
        <v>97400</v>
      </c>
      <c r="DF109" s="117">
        <v>90001</v>
      </c>
    </row>
    <row r="110" spans="29:110" x14ac:dyDescent="0.25">
      <c r="AC110" s="97"/>
      <c r="AD110" s="98"/>
      <c r="AE110" s="97"/>
      <c r="AF110" s="99"/>
      <c r="DC110" s="116">
        <v>97500</v>
      </c>
      <c r="DD110" s="111" t="s">
        <v>185</v>
      </c>
      <c r="DE110" s="116">
        <v>97500</v>
      </c>
      <c r="DF110" s="117">
        <v>90001</v>
      </c>
    </row>
    <row r="111" spans="29:110" x14ac:dyDescent="0.25">
      <c r="AC111" s="97"/>
      <c r="AD111" s="98"/>
      <c r="AE111" s="97"/>
      <c r="AF111" s="99"/>
      <c r="DC111" s="116">
        <v>97600</v>
      </c>
      <c r="DD111" s="111" t="s">
        <v>58</v>
      </c>
      <c r="DE111" s="116">
        <v>97600</v>
      </c>
      <c r="DF111" s="117">
        <v>90001</v>
      </c>
    </row>
    <row r="112" spans="29:110" x14ac:dyDescent="0.25">
      <c r="AC112" s="97"/>
      <c r="AD112" s="98"/>
      <c r="AE112" s="97"/>
      <c r="AF112" s="99"/>
      <c r="DC112" s="116">
        <v>97700</v>
      </c>
      <c r="DD112" s="111" t="s">
        <v>186</v>
      </c>
      <c r="DE112" s="116">
        <v>97700</v>
      </c>
      <c r="DF112" s="117">
        <v>90001</v>
      </c>
    </row>
    <row r="113" spans="29:110" x14ac:dyDescent="0.25">
      <c r="AC113" s="97"/>
      <c r="AD113" s="98"/>
      <c r="AE113" s="97"/>
      <c r="AF113" s="99"/>
      <c r="DC113" s="116">
        <v>98000</v>
      </c>
      <c r="DD113" s="111" t="s">
        <v>88</v>
      </c>
      <c r="DE113" s="116">
        <v>98000</v>
      </c>
      <c r="DF113" s="117">
        <v>40001</v>
      </c>
    </row>
    <row r="114" spans="29:110" x14ac:dyDescent="0.25">
      <c r="AC114" s="97"/>
      <c r="AD114" s="98"/>
      <c r="AE114" s="97"/>
      <c r="AF114" s="99"/>
      <c r="DC114" s="116">
        <v>98100</v>
      </c>
      <c r="DD114" s="111" t="s">
        <v>59</v>
      </c>
      <c r="DE114" s="116">
        <v>98100</v>
      </c>
      <c r="DF114" s="117">
        <v>90001</v>
      </c>
    </row>
    <row r="115" spans="29:110" x14ac:dyDescent="0.25">
      <c r="AC115" s="97"/>
      <c r="AD115" s="98"/>
      <c r="AE115" s="97"/>
      <c r="AF115" s="99"/>
      <c r="DC115" s="116">
        <v>98200</v>
      </c>
      <c r="DD115" s="111" t="s">
        <v>187</v>
      </c>
      <c r="DE115" s="116">
        <v>98200</v>
      </c>
      <c r="DF115" s="117">
        <v>90001</v>
      </c>
    </row>
    <row r="116" spans="29:110" x14ac:dyDescent="0.25">
      <c r="AC116" s="97"/>
      <c r="AD116" s="98"/>
      <c r="AE116" s="97"/>
      <c r="AF116" s="99"/>
      <c r="DC116" s="116">
        <v>98400</v>
      </c>
      <c r="DD116" s="111" t="s">
        <v>60</v>
      </c>
      <c r="DE116" s="116">
        <v>46200</v>
      </c>
      <c r="DF116" s="117">
        <v>90331</v>
      </c>
    </row>
    <row r="117" spans="29:110" x14ac:dyDescent="0.25">
      <c r="AC117" s="97"/>
      <c r="AD117" s="98"/>
      <c r="AE117" s="97"/>
      <c r="AF117" s="99"/>
      <c r="DC117" s="116">
        <v>98800</v>
      </c>
      <c r="DD117" s="111" t="s">
        <v>61</v>
      </c>
      <c r="DE117" s="116">
        <v>98800</v>
      </c>
      <c r="DF117" s="117">
        <v>90001</v>
      </c>
    </row>
    <row r="118" spans="29:110" x14ac:dyDescent="0.25">
      <c r="AC118" s="97"/>
      <c r="AD118" s="98"/>
      <c r="AE118" s="97"/>
      <c r="AF118" s="99"/>
      <c r="DC118" s="116">
        <v>98900</v>
      </c>
      <c r="DD118" s="111" t="s">
        <v>188</v>
      </c>
      <c r="DE118" s="116">
        <v>98900</v>
      </c>
      <c r="DF118" s="117">
        <v>20000</v>
      </c>
    </row>
    <row r="119" spans="29:110" x14ac:dyDescent="0.25">
      <c r="AC119" s="97"/>
      <c r="AD119" s="98"/>
      <c r="AE119" s="97"/>
      <c r="AF119" s="99"/>
      <c r="DC119" s="116">
        <v>99000</v>
      </c>
      <c r="DD119" s="111" t="s">
        <v>189</v>
      </c>
      <c r="DE119" s="116">
        <v>99000</v>
      </c>
      <c r="DF119" s="117">
        <v>20000</v>
      </c>
    </row>
    <row r="120" spans="29:110" x14ac:dyDescent="0.25">
      <c r="AC120" s="97"/>
      <c r="AD120" s="98"/>
      <c r="AE120" s="97"/>
      <c r="AF120" s="99"/>
      <c r="DC120" s="116">
        <v>99100</v>
      </c>
      <c r="DD120" s="111" t="s">
        <v>62</v>
      </c>
      <c r="DE120" s="116">
        <v>99100</v>
      </c>
      <c r="DF120" s="117">
        <v>80106</v>
      </c>
    </row>
    <row r="121" spans="29:110" x14ac:dyDescent="0.25">
      <c r="AC121" s="97"/>
      <c r="AD121" s="98"/>
      <c r="AE121" s="97"/>
      <c r="AF121" s="110"/>
      <c r="DC121" s="116">
        <v>99200</v>
      </c>
      <c r="DD121" s="111" t="s">
        <v>190</v>
      </c>
      <c r="DE121" s="116">
        <v>99200</v>
      </c>
      <c r="DF121" s="121">
        <v>40001</v>
      </c>
    </row>
    <row r="122" spans="29:110" x14ac:dyDescent="0.25">
      <c r="AC122" s="97"/>
      <c r="AD122" s="98"/>
      <c r="AE122" s="97"/>
      <c r="AF122" s="99"/>
      <c r="DC122" s="116">
        <v>53620</v>
      </c>
      <c r="DD122" s="111" t="s">
        <v>372</v>
      </c>
      <c r="DE122" s="116">
        <v>53620</v>
      </c>
      <c r="DF122" s="117">
        <v>90001</v>
      </c>
    </row>
    <row r="123" spans="29:110" x14ac:dyDescent="0.25">
      <c r="AC123" s="97"/>
      <c r="AD123" s="98"/>
      <c r="AE123" s="97"/>
      <c r="AF123" s="99"/>
      <c r="DC123" s="116">
        <v>53920</v>
      </c>
      <c r="DD123" s="111" t="s">
        <v>191</v>
      </c>
      <c r="DE123" s="116">
        <v>53920</v>
      </c>
      <c r="DF123" s="117">
        <v>90001</v>
      </c>
    </row>
    <row r="124" spans="29:110" x14ac:dyDescent="0.25">
      <c r="AC124" s="97"/>
      <c r="AD124" s="98"/>
      <c r="AE124" s="97"/>
      <c r="AF124" s="99"/>
      <c r="DC124" s="116">
        <v>50910</v>
      </c>
      <c r="DD124" s="111" t="s">
        <v>63</v>
      </c>
      <c r="DE124" s="116">
        <v>50910</v>
      </c>
      <c r="DF124" s="117">
        <v>90001</v>
      </c>
    </row>
    <row r="125" spans="29:110" x14ac:dyDescent="0.25">
      <c r="AC125" s="97"/>
      <c r="AD125" s="98"/>
      <c r="AE125" s="97"/>
      <c r="AF125" s="99"/>
      <c r="DC125" s="116">
        <v>50920</v>
      </c>
      <c r="DD125" s="111" t="s">
        <v>64</v>
      </c>
      <c r="DE125" s="116">
        <v>50920</v>
      </c>
      <c r="DF125" s="117">
        <v>90001</v>
      </c>
    </row>
    <row r="126" spans="29:110" x14ac:dyDescent="0.25">
      <c r="AC126" s="97"/>
      <c r="AD126" s="98"/>
      <c r="AE126" s="97"/>
      <c r="AF126" s="99"/>
      <c r="DC126" s="116">
        <v>50320</v>
      </c>
      <c r="DD126" s="111" t="s">
        <v>65</v>
      </c>
      <c r="DE126" s="116">
        <v>50320</v>
      </c>
      <c r="DF126" s="117">
        <v>90001</v>
      </c>
    </row>
    <row r="127" spans="29:110" x14ac:dyDescent="0.25">
      <c r="AC127" s="97"/>
      <c r="AD127" s="98"/>
      <c r="AE127" s="97"/>
      <c r="AF127" s="99"/>
      <c r="DC127" s="116">
        <v>50340</v>
      </c>
      <c r="DD127" s="111" t="s">
        <v>66</v>
      </c>
      <c r="DE127" s="116">
        <v>50340</v>
      </c>
      <c r="DF127" s="117">
        <v>90001</v>
      </c>
    </row>
    <row r="128" spans="29:110" x14ac:dyDescent="0.25">
      <c r="AC128" s="97"/>
      <c r="AD128" s="98"/>
      <c r="AE128" s="97"/>
      <c r="AF128" s="99"/>
      <c r="DC128" s="116">
        <v>50350</v>
      </c>
      <c r="DD128" s="111" t="s">
        <v>67</v>
      </c>
      <c r="DE128" s="116">
        <v>50350</v>
      </c>
      <c r="DF128" s="117">
        <v>90001</v>
      </c>
    </row>
    <row r="129" spans="29:110" x14ac:dyDescent="0.25">
      <c r="AC129" s="97"/>
      <c r="AD129" s="98"/>
      <c r="AE129" s="97"/>
      <c r="AF129" s="99"/>
      <c r="DC129" s="116">
        <v>50360</v>
      </c>
      <c r="DD129" s="111" t="s">
        <v>68</v>
      </c>
      <c r="DE129" s="116">
        <v>50360</v>
      </c>
      <c r="DF129" s="117">
        <v>90001</v>
      </c>
    </row>
    <row r="130" spans="29:110" x14ac:dyDescent="0.25">
      <c r="AC130" s="97"/>
      <c r="AD130" s="98"/>
      <c r="AE130" s="97"/>
      <c r="AF130" s="99"/>
      <c r="DC130" s="116">
        <v>54310</v>
      </c>
      <c r="DD130" s="111" t="s">
        <v>69</v>
      </c>
      <c r="DE130" s="116">
        <v>54310</v>
      </c>
      <c r="DF130" s="117">
        <v>90001</v>
      </c>
    </row>
    <row r="131" spans="29:110" x14ac:dyDescent="0.25">
      <c r="AC131" s="97"/>
      <c r="AD131" s="98"/>
      <c r="AE131" s="97"/>
      <c r="AF131" s="99"/>
      <c r="DC131" s="116">
        <v>51220</v>
      </c>
      <c r="DD131" s="111" t="s">
        <v>70</v>
      </c>
      <c r="DE131" s="116">
        <v>51220</v>
      </c>
      <c r="DF131" s="117">
        <v>90001</v>
      </c>
    </row>
    <row r="132" spans="29:110" x14ac:dyDescent="0.25">
      <c r="AC132" s="97"/>
      <c r="AD132" s="98"/>
      <c r="AE132" s="97"/>
      <c r="AF132" s="99"/>
      <c r="DC132" s="116">
        <v>51240</v>
      </c>
      <c r="DD132" s="111" t="s">
        <v>71</v>
      </c>
      <c r="DE132" s="116">
        <v>51240</v>
      </c>
      <c r="DF132" s="117">
        <v>90001</v>
      </c>
    </row>
    <row r="133" spans="29:110" x14ac:dyDescent="0.25">
      <c r="AC133" s="97"/>
      <c r="AD133" s="98"/>
      <c r="AE133" s="97"/>
      <c r="AF133" s="99"/>
      <c r="DC133" s="116">
        <v>51250</v>
      </c>
      <c r="DD133" s="111" t="s">
        <v>72</v>
      </c>
      <c r="DE133" s="116">
        <v>51250</v>
      </c>
      <c r="DF133" s="117">
        <v>90001</v>
      </c>
    </row>
    <row r="134" spans="29:110" x14ac:dyDescent="0.25">
      <c r="AC134" s="97"/>
      <c r="AD134" s="98"/>
      <c r="AE134" s="97"/>
      <c r="AF134" s="99"/>
      <c r="DC134" s="116">
        <v>51810</v>
      </c>
      <c r="DD134" s="111" t="s">
        <v>73</v>
      </c>
      <c r="DE134" s="116">
        <v>51810</v>
      </c>
      <c r="DF134" s="117">
        <v>90001</v>
      </c>
    </row>
    <row r="135" spans="29:110" x14ac:dyDescent="0.25">
      <c r="AC135" s="97"/>
      <c r="AD135" s="98"/>
      <c r="AE135" s="97"/>
      <c r="AF135" s="99"/>
      <c r="DC135" s="116">
        <v>51820</v>
      </c>
      <c r="DD135" s="111" t="s">
        <v>74</v>
      </c>
      <c r="DE135" s="116">
        <v>51820</v>
      </c>
      <c r="DF135" s="117">
        <v>90001</v>
      </c>
    </row>
    <row r="136" spans="29:110" x14ac:dyDescent="0.25">
      <c r="AC136" s="97"/>
      <c r="AD136" s="98"/>
      <c r="AE136" s="97"/>
      <c r="AF136" s="99"/>
      <c r="DC136" s="116">
        <v>51840</v>
      </c>
      <c r="DD136" s="111" t="s">
        <v>75</v>
      </c>
      <c r="DE136" s="116">
        <v>51840</v>
      </c>
      <c r="DF136" s="117">
        <v>90001</v>
      </c>
    </row>
    <row r="137" spans="29:110" x14ac:dyDescent="0.25">
      <c r="AC137" s="97"/>
      <c r="AD137" s="98"/>
      <c r="AE137" s="97"/>
      <c r="AF137" s="99"/>
      <c r="DC137" s="116">
        <v>47210</v>
      </c>
      <c r="DD137" s="111" t="s">
        <v>76</v>
      </c>
      <c r="DE137" s="116">
        <v>47210</v>
      </c>
      <c r="DF137" s="117">
        <v>90001</v>
      </c>
    </row>
    <row r="138" spans="29:110" x14ac:dyDescent="0.25">
      <c r="AC138" s="97"/>
      <c r="AD138" s="98"/>
      <c r="AE138" s="97"/>
      <c r="AF138" s="99"/>
      <c r="DC138" s="116">
        <v>55120</v>
      </c>
      <c r="DD138" s="111" t="s">
        <v>192</v>
      </c>
      <c r="DE138" s="116">
        <v>55120</v>
      </c>
      <c r="DF138" s="117">
        <v>90001</v>
      </c>
    </row>
  </sheetData>
  <sheetProtection insertRows="0" selectLockedCells="1"/>
  <dataValidations count="3">
    <dataValidation type="list" allowBlank="1" showInputMessage="1" showErrorMessage="1" sqref="C52:C54 C21:C23">
      <formula1>entity</formula1>
    </dataValidation>
    <dataValidation type="list" allowBlank="1" showInputMessage="1" showErrorMessage="1" sqref="D3">
      <formula1>$DC$2:$DC$138</formula1>
    </dataValidation>
    <dataValidation type="list" allowBlank="1" showInputMessage="1" showErrorMessage="1" sqref="C11">
      <formula1>$X$1:$X$2</formula1>
    </dataValidation>
  </dataValidations>
  <pageMargins left="0.35" right="0.45" top="1.32" bottom="0.75" header="0.35" footer="0.5"/>
  <pageSetup scale="77" fitToHeight="2" orientation="landscape" r:id="rId1"/>
  <headerFooter>
    <oddHeader xml:space="preserve">&amp;L&amp;"Times New Roman,Bold"&amp;12&amp;K870E00&amp;G&amp;C&amp;"Times New Roman,Bold"&amp;12&amp;K002060SAMPLE of COMPLETED FORM&amp;R&amp;"Times New Roman,Bold"&amp;12&amp;K002060 2015 CAFR Information&amp;"Arial,Regular"&amp;10
</oddHeader>
    <oddFooter>&amp;L&amp;"Times New Roman,Italic"&amp;9Page &amp;P of &amp;N
&amp;Z&amp;F &amp;A&amp;R&amp;"Times New Roman,Italic"&amp;9&amp;D &amp;T</oddFooter>
  </headerFooter>
  <rowBreaks count="1" manualBreakCount="1">
    <brk id="40" max="11" man="1"/>
  </rowBreaks>
  <ignoredErrors>
    <ignoredError sqref="L21:L39 L52:L64" unlockedFormula="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2"/>
  <sheetViews>
    <sheetView workbookViewId="0">
      <pane xSplit="1" ySplit="1" topLeftCell="B2" activePane="bottomRight" state="frozen"/>
      <selection pane="topRight" activeCell="B1" sqref="B1"/>
      <selection pane="bottomLeft" activeCell="A2" sqref="A2"/>
      <selection pane="bottomRight"/>
    </sheetView>
  </sheetViews>
  <sheetFormatPr defaultColWidth="9.109375" defaultRowHeight="13.2" x14ac:dyDescent="0.25"/>
  <cols>
    <col min="1" max="2" width="15" style="61" bestFit="1" customWidth="1"/>
    <col min="3" max="3" width="15.5546875" style="54" bestFit="1" customWidth="1"/>
    <col min="4" max="4" width="11.33203125" style="62" bestFit="1" customWidth="1"/>
    <col min="5" max="5" width="15.109375" style="55" bestFit="1" customWidth="1"/>
    <col min="6" max="6" width="12" style="51" bestFit="1" customWidth="1"/>
    <col min="7" max="7" width="9.33203125" style="51" bestFit="1" customWidth="1"/>
    <col min="8" max="8" width="7.44140625" style="51" bestFit="1" customWidth="1"/>
    <col min="9" max="9" width="15.6640625" style="51" bestFit="1" customWidth="1"/>
    <col min="10" max="10" width="9.109375" style="51"/>
    <col min="11" max="13" width="6.109375" style="51" bestFit="1" customWidth="1"/>
    <col min="14" max="14" width="6.109375" style="50" bestFit="1" customWidth="1"/>
    <col min="15" max="15" width="11.44140625" style="51" bestFit="1" customWidth="1"/>
    <col min="16" max="16" width="7.88671875" style="51" bestFit="1" customWidth="1"/>
    <col min="17" max="108" width="9.109375" style="51"/>
    <col min="109" max="109" width="9.109375" style="52"/>
    <col min="110" max="110" width="70.44140625" style="51" bestFit="1" customWidth="1"/>
    <col min="111" max="16384" width="9.109375" style="51"/>
  </cols>
  <sheetData>
    <row r="1" spans="1:109" x14ac:dyDescent="0.25">
      <c r="A1" s="45" t="s">
        <v>106</v>
      </c>
      <c r="B1" s="45" t="s">
        <v>107</v>
      </c>
      <c r="C1" s="46" t="s">
        <v>108</v>
      </c>
      <c r="D1" s="47" t="s">
        <v>109</v>
      </c>
      <c r="E1" s="48" t="s">
        <v>110</v>
      </c>
      <c r="F1" s="49" t="s">
        <v>77</v>
      </c>
      <c r="G1" s="49" t="s">
        <v>111</v>
      </c>
      <c r="H1" s="49" t="s">
        <v>112</v>
      </c>
      <c r="I1" s="49" t="s">
        <v>113</v>
      </c>
      <c r="J1" s="49" t="s">
        <v>114</v>
      </c>
      <c r="K1" s="49" t="s">
        <v>115</v>
      </c>
      <c r="L1" s="49" t="s">
        <v>116</v>
      </c>
      <c r="M1" s="49" t="s">
        <v>117</v>
      </c>
      <c r="N1" s="139" t="s">
        <v>118</v>
      </c>
      <c r="O1" s="49" t="s">
        <v>119</v>
      </c>
      <c r="P1" s="49" t="s">
        <v>120</v>
      </c>
    </row>
    <row r="2" spans="1:109" s="57" customFormat="1" x14ac:dyDescent="0.25">
      <c r="A2" s="53" t="s">
        <v>130</v>
      </c>
      <c r="B2" s="53" t="s">
        <v>121</v>
      </c>
      <c r="C2" s="54" t="str">
        <f>[1]!HsSetValue(D2,"FASTR","Scenario#"&amp;O2&amp;";Year#"&amp;H2&amp;";Period#"&amp;G2&amp;";View#"&amp;P2&amp;";Entity#"&amp;F2&amp;";Value#"&amp;I2&amp;";Account#"&amp;E2&amp;";ICP#"&amp;J2&amp;";Custom1#"&amp;K2&amp;";Custom2#"&amp;L2&amp;";Custom3#"&amp;M2&amp;";Custom4#"&amp;N2&amp;"")</f>
        <v>#No Connection</v>
      </c>
      <c r="D2" s="179"/>
      <c r="E2" s="55" t="s">
        <v>131</v>
      </c>
      <c r="F2" s="51" t="e">
        <f>VLOOKUP('FORM - Inter Org Txns'!D3,'Entity List '!A:C,3,FALSE)</f>
        <v>#N/A</v>
      </c>
      <c r="G2" s="56" t="s">
        <v>122</v>
      </c>
      <c r="H2" s="51">
        <v>2018</v>
      </c>
      <c r="I2" s="57" t="s">
        <v>123</v>
      </c>
      <c r="J2" s="51" t="s">
        <v>124</v>
      </c>
      <c r="K2" s="51" t="s">
        <v>125</v>
      </c>
      <c r="L2" s="51" t="s">
        <v>125</v>
      </c>
      <c r="M2" s="51" t="s">
        <v>125</v>
      </c>
      <c r="N2" s="51" t="s">
        <v>125</v>
      </c>
      <c r="O2" s="51" t="s">
        <v>126</v>
      </c>
      <c r="P2" s="51" t="s">
        <v>127</v>
      </c>
      <c r="DE2" s="58"/>
    </row>
    <row r="3" spans="1:109" s="57" customFormat="1" x14ac:dyDescent="0.25">
      <c r="A3" s="53" t="s">
        <v>130</v>
      </c>
      <c r="B3" s="53" t="s">
        <v>128</v>
      </c>
      <c r="C3" s="54" t="str">
        <f>[1]!HsSetValue(D3,"FASTR","Scenario#"&amp;O3&amp;";Year#"&amp;H3&amp;";Period#"&amp;G3&amp;";View#"&amp;P3&amp;";Entity#"&amp;F3&amp;";Value#"&amp;I3&amp;";Account#"&amp;E3&amp;";ICP#"&amp;J3&amp;";Custom1#"&amp;K3&amp;";Custom2#"&amp;L3&amp;";Custom3#"&amp;M3&amp;";Custom4#"&amp;N3&amp;"")</f>
        <v>#No Connection</v>
      </c>
      <c r="D3" s="59">
        <f>IF('FORM - Inter Org Txns'!C11="Not Applicable",1,2)</f>
        <v>2</v>
      </c>
      <c r="E3" s="55" t="s">
        <v>132</v>
      </c>
      <c r="F3" s="51" t="e">
        <f t="shared" ref="F3:M3" si="0">+F2</f>
        <v>#N/A</v>
      </c>
      <c r="G3" s="51" t="str">
        <f t="shared" si="0"/>
        <v>12</v>
      </c>
      <c r="H3" s="51">
        <f>+H2</f>
        <v>2018</v>
      </c>
      <c r="I3" s="51" t="str">
        <f t="shared" si="0"/>
        <v>&lt;entity currency&gt;</v>
      </c>
      <c r="J3" s="51" t="str">
        <f t="shared" si="0"/>
        <v>[icp none]</v>
      </c>
      <c r="K3" s="51" t="str">
        <f t="shared" si="0"/>
        <v>[none]</v>
      </c>
      <c r="L3" s="51" t="str">
        <f t="shared" si="0"/>
        <v>[none]</v>
      </c>
      <c r="M3" s="51" t="str">
        <f t="shared" si="0"/>
        <v>[none]</v>
      </c>
      <c r="N3" s="51" t="s">
        <v>125</v>
      </c>
      <c r="O3" s="51" t="str">
        <f>+O2</f>
        <v>Actual</v>
      </c>
      <c r="P3" s="60" t="str">
        <f>+P2</f>
        <v>YTD</v>
      </c>
      <c r="DE3" s="58"/>
    </row>
    <row r="12" spans="1:109" x14ac:dyDescent="0.25">
      <c r="F12" s="73"/>
    </row>
  </sheetData>
  <sheetProtection algorithmName="SHA-512" hashValue="j3J5O17rFeMwbbixEFUo1cL4K564wssZUF5PHi4WvkAVdo7+PvkspDyJkhVuXgrbEJ98V+NC1LPXJJ1E5It5Zw==" saltValue="3yY8ANOQqEaVNovZgh3ofg==" spinCount="100000" sheet="1" formatCells="0" formatColumns="0" formatRows="0" insertColumns="0" insertRows="0"/>
  <dataValidations disablePrompts="1" count="1">
    <dataValidation type="list" allowBlank="1" showInputMessage="1" showErrorMessage="1" sqref="DC82">
      <formula1>#REF!</formula1>
    </dataValidation>
  </dataValidations>
  <printOptions gridLines="1"/>
  <pageMargins left="0.25" right="0.25" top="0.76" bottom="0.75" header="0.3" footer="0.3"/>
  <pageSetup scale="75" orientation="landscape" r:id="rId1"/>
  <headerFooter>
    <oddFooter>&amp;L&amp;"Times New Roman,Italic"&amp;9&amp;Z&amp;F  &amp;A&amp;R&amp;"Times New Roman,Italic"&amp;9&amp;D&amp;T</oddFooter>
  </headerFooter>
  <ignoredErrors>
    <ignoredError sqref="F3:G3 F2" evalError="1"/>
    <ignoredError sqref="G2" evalError="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15"/>
  <sheetViews>
    <sheetView zoomScaleNormal="100" workbookViewId="0">
      <pane xSplit="1" ySplit="1" topLeftCell="B2" activePane="bottomRight" state="frozen"/>
      <selection pane="topRight" activeCell="B1" sqref="B1"/>
      <selection pane="bottomLeft" activeCell="A2" sqref="A2"/>
      <selection pane="bottomRight" activeCell="A3" sqref="A3:C171"/>
    </sheetView>
  </sheetViews>
  <sheetFormatPr defaultColWidth="9.109375" defaultRowHeight="13.2" x14ac:dyDescent="0.25"/>
  <cols>
    <col min="1" max="1" width="11.33203125" style="74" customWidth="1"/>
    <col min="2" max="2" width="62.33203125" style="74" customWidth="1"/>
    <col min="3" max="3" width="14.109375" style="74" customWidth="1"/>
    <col min="4" max="16384" width="9.109375" style="74"/>
  </cols>
  <sheetData>
    <row r="1" spans="1:13" ht="22.5" customHeight="1" x14ac:dyDescent="0.3">
      <c r="A1" s="180" t="s">
        <v>133</v>
      </c>
      <c r="B1" s="181" t="s">
        <v>134</v>
      </c>
      <c r="C1" s="182" t="s">
        <v>199</v>
      </c>
    </row>
    <row r="2" spans="1:13" ht="14.4" x14ac:dyDescent="0.3">
      <c r="A2" s="183"/>
      <c r="B2" s="184"/>
      <c r="C2" s="185"/>
      <c r="I2" s="140" t="s">
        <v>424</v>
      </c>
      <c r="J2" s="134"/>
      <c r="K2" s="134"/>
    </row>
    <row r="3" spans="1:13" ht="15" customHeight="1" x14ac:dyDescent="0.3">
      <c r="A3" s="207">
        <v>40200</v>
      </c>
      <c r="B3" s="214" t="s">
        <v>458</v>
      </c>
      <c r="C3" s="210" t="s">
        <v>200</v>
      </c>
      <c r="E3" s="77"/>
      <c r="F3" s="77"/>
      <c r="G3" s="77" t="s">
        <v>201</v>
      </c>
      <c r="I3" s="140" t="s">
        <v>423</v>
      </c>
      <c r="J3" s="134"/>
      <c r="K3" s="134"/>
    </row>
    <row r="4" spans="1:13" ht="15" customHeight="1" x14ac:dyDescent="0.3">
      <c r="A4" s="207" t="s">
        <v>412</v>
      </c>
      <c r="B4" s="215" t="s">
        <v>459</v>
      </c>
      <c r="C4" s="209" t="s">
        <v>413</v>
      </c>
      <c r="G4" s="74" t="s">
        <v>203</v>
      </c>
      <c r="H4"/>
      <c r="I4" s="134"/>
      <c r="J4" s="134"/>
      <c r="K4" s="134"/>
    </row>
    <row r="5" spans="1:13" ht="15" customHeight="1" x14ac:dyDescent="0.3">
      <c r="A5" s="207" t="s">
        <v>138</v>
      </c>
      <c r="B5" s="215" t="s">
        <v>460</v>
      </c>
      <c r="C5" s="210" t="s">
        <v>202</v>
      </c>
      <c r="G5" s="77" t="s">
        <v>25</v>
      </c>
      <c r="H5"/>
      <c r="I5" s="134"/>
      <c r="J5" s="134"/>
      <c r="K5" s="134"/>
      <c r="L5" s="133"/>
      <c r="M5" s="133"/>
    </row>
    <row r="6" spans="1:13" ht="15" customHeight="1" x14ac:dyDescent="0.3">
      <c r="A6" s="207" t="s">
        <v>140</v>
      </c>
      <c r="B6" s="215" t="s">
        <v>461</v>
      </c>
      <c r="C6" s="210" t="s">
        <v>204</v>
      </c>
      <c r="H6"/>
    </row>
    <row r="7" spans="1:13" ht="15" customHeight="1" x14ac:dyDescent="0.3">
      <c r="A7" s="207">
        <v>40400</v>
      </c>
      <c r="B7" s="214" t="s">
        <v>462</v>
      </c>
      <c r="C7" s="210" t="s">
        <v>205</v>
      </c>
      <c r="E7" s="77"/>
      <c r="F7" s="77"/>
      <c r="G7" s="77"/>
    </row>
    <row r="8" spans="1:13" ht="15" customHeight="1" x14ac:dyDescent="0.3">
      <c r="A8" s="207">
        <v>40500</v>
      </c>
      <c r="B8" s="214" t="s">
        <v>463</v>
      </c>
      <c r="C8" s="210" t="s">
        <v>308</v>
      </c>
      <c r="E8" s="77"/>
      <c r="F8" s="77"/>
      <c r="G8" s="77"/>
    </row>
    <row r="9" spans="1:13" ht="15" customHeight="1" x14ac:dyDescent="0.3">
      <c r="A9" s="207">
        <v>40600</v>
      </c>
      <c r="B9" s="214" t="s">
        <v>464</v>
      </c>
      <c r="C9" s="210" t="s">
        <v>206</v>
      </c>
      <c r="D9" s="131"/>
      <c r="E9" s="132"/>
      <c r="F9" s="132"/>
      <c r="G9" s="132"/>
    </row>
    <row r="10" spans="1:13" ht="15" customHeight="1" x14ac:dyDescent="0.3">
      <c r="A10" s="207">
        <v>40700</v>
      </c>
      <c r="B10" s="214" t="s">
        <v>465</v>
      </c>
      <c r="C10" s="210" t="s">
        <v>207</v>
      </c>
      <c r="H10" s="133"/>
    </row>
    <row r="11" spans="1:13" ht="15" customHeight="1" x14ac:dyDescent="0.3">
      <c r="A11" s="207">
        <v>40800</v>
      </c>
      <c r="B11" s="214" t="s">
        <v>466</v>
      </c>
      <c r="C11" s="210" t="s">
        <v>208</v>
      </c>
    </row>
    <row r="12" spans="1:13" ht="15" customHeight="1" x14ac:dyDescent="0.3">
      <c r="A12" s="207">
        <v>40900</v>
      </c>
      <c r="B12" s="214" t="s">
        <v>467</v>
      </c>
      <c r="C12" s="210" t="s">
        <v>209</v>
      </c>
    </row>
    <row r="13" spans="1:13" ht="15" customHeight="1" x14ac:dyDescent="0.3">
      <c r="A13" s="207">
        <v>41000</v>
      </c>
      <c r="B13" s="214" t="s">
        <v>146</v>
      </c>
      <c r="C13" s="210" t="s">
        <v>210</v>
      </c>
    </row>
    <row r="14" spans="1:13" ht="15" customHeight="1" x14ac:dyDescent="0.3">
      <c r="A14" s="207">
        <v>41100</v>
      </c>
      <c r="B14" s="214" t="s">
        <v>468</v>
      </c>
      <c r="C14" s="210" t="s">
        <v>211</v>
      </c>
    </row>
    <row r="15" spans="1:13" ht="15" customHeight="1" x14ac:dyDescent="0.3">
      <c r="A15" s="207">
        <v>41400</v>
      </c>
      <c r="B15" s="214" t="s">
        <v>469</v>
      </c>
      <c r="C15" s="210" t="s">
        <v>212</v>
      </c>
    </row>
    <row r="16" spans="1:13" ht="15" customHeight="1" x14ac:dyDescent="0.3">
      <c r="A16" s="207">
        <v>41500</v>
      </c>
      <c r="B16" s="214" t="s">
        <v>103</v>
      </c>
      <c r="C16" s="210" t="s">
        <v>213</v>
      </c>
    </row>
    <row r="17" spans="1:8" ht="15" customHeight="1" x14ac:dyDescent="0.3">
      <c r="A17" s="207">
        <v>41600</v>
      </c>
      <c r="B17" s="214" t="s">
        <v>470</v>
      </c>
      <c r="C17" s="210" t="s">
        <v>214</v>
      </c>
    </row>
    <row r="18" spans="1:8" ht="15" customHeight="1" x14ac:dyDescent="0.3">
      <c r="A18" s="207">
        <v>41800</v>
      </c>
      <c r="B18" s="214" t="s">
        <v>471</v>
      </c>
      <c r="C18" s="210" t="s">
        <v>215</v>
      </c>
    </row>
    <row r="19" spans="1:8" ht="15" customHeight="1" x14ac:dyDescent="0.3">
      <c r="A19" s="207">
        <v>41900</v>
      </c>
      <c r="B19" s="214" t="s">
        <v>472</v>
      </c>
      <c r="C19" s="210" t="s">
        <v>216</v>
      </c>
    </row>
    <row r="20" spans="1:8" ht="15" customHeight="1" x14ac:dyDescent="0.3">
      <c r="A20" s="207">
        <v>42000</v>
      </c>
      <c r="B20" s="214" t="s">
        <v>473</v>
      </c>
      <c r="C20" s="210" t="s">
        <v>217</v>
      </c>
    </row>
    <row r="21" spans="1:8" ht="15" customHeight="1" x14ac:dyDescent="0.3">
      <c r="A21" s="207">
        <v>42200</v>
      </c>
      <c r="B21" s="214" t="s">
        <v>474</v>
      </c>
      <c r="C21" s="210" t="s">
        <v>218</v>
      </c>
    </row>
    <row r="22" spans="1:8" ht="15" customHeight="1" x14ac:dyDescent="0.3">
      <c r="A22" s="207">
        <v>42700</v>
      </c>
      <c r="B22" s="214" t="s">
        <v>475</v>
      </c>
      <c r="C22" s="210" t="s">
        <v>219</v>
      </c>
    </row>
    <row r="23" spans="1:8" ht="15" customHeight="1" x14ac:dyDescent="0.3">
      <c r="A23" s="207">
        <v>42800</v>
      </c>
      <c r="B23" s="214" t="s">
        <v>476</v>
      </c>
      <c r="C23" s="210" t="s">
        <v>220</v>
      </c>
    </row>
    <row r="24" spans="1:8" ht="15" customHeight="1" x14ac:dyDescent="0.3">
      <c r="A24" s="207">
        <v>42900</v>
      </c>
      <c r="B24" s="214" t="s">
        <v>477</v>
      </c>
      <c r="C24" s="210" t="s">
        <v>221</v>
      </c>
    </row>
    <row r="25" spans="1:8" ht="15" customHeight="1" x14ac:dyDescent="0.3">
      <c r="A25" s="207">
        <v>43000</v>
      </c>
      <c r="B25" s="214" t="s">
        <v>430</v>
      </c>
      <c r="C25" s="210" t="s">
        <v>358</v>
      </c>
    </row>
    <row r="26" spans="1:8" ht="15" customHeight="1" x14ac:dyDescent="0.3">
      <c r="A26" s="207">
        <v>43100</v>
      </c>
      <c r="B26" s="214" t="s">
        <v>478</v>
      </c>
      <c r="C26" s="210" t="s">
        <v>222</v>
      </c>
    </row>
    <row r="27" spans="1:8" ht="15" customHeight="1" x14ac:dyDescent="0.3">
      <c r="A27" s="207">
        <v>43200</v>
      </c>
      <c r="B27" s="214" t="s">
        <v>479</v>
      </c>
      <c r="C27" s="210" t="s">
        <v>223</v>
      </c>
    </row>
    <row r="28" spans="1:8" ht="15" customHeight="1" x14ac:dyDescent="0.3">
      <c r="A28" s="207">
        <v>43400</v>
      </c>
      <c r="B28" s="214" t="s">
        <v>480</v>
      </c>
      <c r="C28" s="210" t="s">
        <v>224</v>
      </c>
    </row>
    <row r="29" spans="1:8" ht="15" customHeight="1" x14ac:dyDescent="0.3">
      <c r="A29" s="207">
        <v>43600</v>
      </c>
      <c r="B29" s="214" t="s">
        <v>481</v>
      </c>
      <c r="C29" s="210" t="s">
        <v>225</v>
      </c>
    </row>
    <row r="30" spans="1:8" ht="15" customHeight="1" x14ac:dyDescent="0.3">
      <c r="A30" s="207">
        <v>43800</v>
      </c>
      <c r="B30" s="214" t="s">
        <v>482</v>
      </c>
      <c r="C30" s="210" t="s">
        <v>226</v>
      </c>
    </row>
    <row r="31" spans="1:8" ht="15" customHeight="1" x14ac:dyDescent="0.3">
      <c r="A31" s="207" t="s">
        <v>155</v>
      </c>
      <c r="B31" s="215" t="s">
        <v>483</v>
      </c>
      <c r="C31" s="210" t="s">
        <v>228</v>
      </c>
      <c r="H31"/>
    </row>
    <row r="32" spans="1:8" ht="15" customHeight="1" x14ac:dyDescent="0.3">
      <c r="A32" s="207" t="s">
        <v>154</v>
      </c>
      <c r="B32" s="215" t="s">
        <v>484</v>
      </c>
      <c r="C32" s="210" t="s">
        <v>227</v>
      </c>
      <c r="H32"/>
    </row>
    <row r="33" spans="1:8" ht="15" customHeight="1" x14ac:dyDescent="0.25">
      <c r="A33" s="207">
        <v>44100</v>
      </c>
      <c r="B33" s="216" t="s">
        <v>485</v>
      </c>
      <c r="C33" s="210" t="s">
        <v>229</v>
      </c>
    </row>
    <row r="34" spans="1:8" ht="15" customHeight="1" x14ac:dyDescent="0.3">
      <c r="A34" s="207">
        <v>44200</v>
      </c>
      <c r="B34" s="214" t="s">
        <v>486</v>
      </c>
      <c r="C34" s="210" t="s">
        <v>230</v>
      </c>
    </row>
    <row r="35" spans="1:8" ht="15" customHeight="1" x14ac:dyDescent="0.3">
      <c r="A35" s="207">
        <v>44400</v>
      </c>
      <c r="B35" s="215" t="s">
        <v>487</v>
      </c>
      <c r="C35" s="210" t="s">
        <v>231</v>
      </c>
    </row>
    <row r="36" spans="1:8" ht="15" customHeight="1" x14ac:dyDescent="0.3">
      <c r="A36" s="207">
        <v>44500</v>
      </c>
      <c r="B36" s="215" t="s">
        <v>431</v>
      </c>
      <c r="C36" s="210" t="s">
        <v>432</v>
      </c>
    </row>
    <row r="37" spans="1:8" ht="15" customHeight="1" x14ac:dyDescent="0.3">
      <c r="A37" s="207">
        <v>44600</v>
      </c>
      <c r="B37" s="215" t="s">
        <v>433</v>
      </c>
      <c r="C37" s="210" t="s">
        <v>357</v>
      </c>
    </row>
    <row r="38" spans="1:8" ht="15" customHeight="1" x14ac:dyDescent="0.3">
      <c r="A38" s="207">
        <v>45200</v>
      </c>
      <c r="B38" s="215" t="s">
        <v>488</v>
      </c>
      <c r="C38" s="210" t="s">
        <v>434</v>
      </c>
    </row>
    <row r="39" spans="1:8" ht="15" customHeight="1" x14ac:dyDescent="0.3">
      <c r="A39" s="207">
        <v>46100</v>
      </c>
      <c r="B39" s="214" t="s">
        <v>489</v>
      </c>
      <c r="C39" s="210" t="s">
        <v>232</v>
      </c>
      <c r="H39"/>
    </row>
    <row r="40" spans="1:8" ht="15" customHeight="1" x14ac:dyDescent="0.3">
      <c r="A40" s="207">
        <v>46200</v>
      </c>
      <c r="B40" s="214" t="s">
        <v>490</v>
      </c>
      <c r="C40" s="210" t="s">
        <v>233</v>
      </c>
      <c r="H40"/>
    </row>
    <row r="41" spans="1:8" ht="15" customHeight="1" x14ac:dyDescent="0.3">
      <c r="A41" s="207">
        <v>46210</v>
      </c>
      <c r="B41" s="215" t="s">
        <v>335</v>
      </c>
      <c r="C41" s="211" t="s">
        <v>336</v>
      </c>
    </row>
    <row r="42" spans="1:8" ht="15" customHeight="1" x14ac:dyDescent="0.3">
      <c r="A42" s="207">
        <v>46500</v>
      </c>
      <c r="B42" s="214" t="s">
        <v>491</v>
      </c>
      <c r="C42" s="210" t="s">
        <v>234</v>
      </c>
    </row>
    <row r="43" spans="1:8" ht="15" customHeight="1" x14ac:dyDescent="0.3">
      <c r="A43" s="207">
        <v>46600</v>
      </c>
      <c r="B43" s="214" t="s">
        <v>492</v>
      </c>
      <c r="C43" s="210" t="s">
        <v>235</v>
      </c>
    </row>
    <row r="44" spans="1:8" ht="15" customHeight="1" x14ac:dyDescent="0.3">
      <c r="A44" s="207">
        <v>46700</v>
      </c>
      <c r="B44" s="214" t="s">
        <v>493</v>
      </c>
      <c r="C44" s="210" t="s">
        <v>236</v>
      </c>
    </row>
    <row r="45" spans="1:8" ht="15" customHeight="1" x14ac:dyDescent="0.3">
      <c r="A45" s="207">
        <v>46900</v>
      </c>
      <c r="B45" s="214" t="s">
        <v>494</v>
      </c>
      <c r="C45" s="210" t="s">
        <v>237</v>
      </c>
    </row>
    <row r="46" spans="1:8" ht="15" customHeight="1" x14ac:dyDescent="0.3">
      <c r="A46" s="207">
        <v>47000</v>
      </c>
      <c r="B46" s="214" t="s">
        <v>27</v>
      </c>
      <c r="C46" s="210" t="s">
        <v>238</v>
      </c>
    </row>
    <row r="47" spans="1:8" ht="15" customHeight="1" x14ac:dyDescent="0.3">
      <c r="A47" s="207">
        <v>47100</v>
      </c>
      <c r="B47" s="214" t="s">
        <v>495</v>
      </c>
      <c r="C47" s="210" t="s">
        <v>239</v>
      </c>
    </row>
    <row r="48" spans="1:8" ht="15" customHeight="1" x14ac:dyDescent="0.3">
      <c r="A48" s="207">
        <v>47200</v>
      </c>
      <c r="B48" s="214" t="s">
        <v>496</v>
      </c>
      <c r="C48" s="210" t="s">
        <v>240</v>
      </c>
    </row>
    <row r="49" spans="1:8" ht="15" customHeight="1" x14ac:dyDescent="0.3">
      <c r="A49" s="207">
        <v>47210</v>
      </c>
      <c r="B49" s="215" t="s">
        <v>409</v>
      </c>
      <c r="C49" s="210" t="s">
        <v>408</v>
      </c>
    </row>
    <row r="50" spans="1:8" ht="15" customHeight="1" x14ac:dyDescent="0.3">
      <c r="A50" s="207">
        <v>47400</v>
      </c>
      <c r="B50" s="214" t="s">
        <v>497</v>
      </c>
      <c r="C50" s="210" t="s">
        <v>241</v>
      </c>
    </row>
    <row r="51" spans="1:8" ht="15" customHeight="1" x14ac:dyDescent="0.3">
      <c r="A51" s="207">
        <v>47500</v>
      </c>
      <c r="B51" s="214" t="s">
        <v>498</v>
      </c>
      <c r="C51" s="210" t="s">
        <v>242</v>
      </c>
    </row>
    <row r="52" spans="1:8" ht="15" customHeight="1" x14ac:dyDescent="0.3">
      <c r="A52" s="207">
        <v>47600</v>
      </c>
      <c r="B52" s="214" t="s">
        <v>499</v>
      </c>
      <c r="C52" s="210" t="s">
        <v>243</v>
      </c>
    </row>
    <row r="53" spans="1:8" ht="15" customHeight="1" x14ac:dyDescent="0.3">
      <c r="A53" s="207">
        <v>47610</v>
      </c>
      <c r="B53" s="215" t="s">
        <v>448</v>
      </c>
      <c r="C53" s="210" t="s">
        <v>500</v>
      </c>
    </row>
    <row r="54" spans="1:8" ht="15" customHeight="1" x14ac:dyDescent="0.3">
      <c r="A54" s="207">
        <v>47700</v>
      </c>
      <c r="B54" s="214" t="s">
        <v>501</v>
      </c>
      <c r="C54" s="209" t="s">
        <v>414</v>
      </c>
    </row>
    <row r="55" spans="1:8" ht="15" customHeight="1" x14ac:dyDescent="0.3">
      <c r="A55" s="207">
        <v>47800</v>
      </c>
      <c r="B55" s="214" t="s">
        <v>28</v>
      </c>
      <c r="C55" s="210" t="s">
        <v>244</v>
      </c>
    </row>
    <row r="56" spans="1:8" ht="15" customHeight="1" x14ac:dyDescent="0.3">
      <c r="A56" s="207">
        <v>48000</v>
      </c>
      <c r="B56" s="214" t="s">
        <v>502</v>
      </c>
      <c r="C56" s="210" t="s">
        <v>245</v>
      </c>
    </row>
    <row r="57" spans="1:8" ht="15" customHeight="1" x14ac:dyDescent="0.3">
      <c r="A57" s="207">
        <v>48200</v>
      </c>
      <c r="B57" s="214" t="s">
        <v>503</v>
      </c>
      <c r="C57" s="210" t="s">
        <v>246</v>
      </c>
    </row>
    <row r="58" spans="1:8" ht="15" customHeight="1" x14ac:dyDescent="0.3">
      <c r="A58" s="207">
        <v>48400</v>
      </c>
      <c r="B58" s="214" t="s">
        <v>504</v>
      </c>
      <c r="C58" s="210" t="s">
        <v>247</v>
      </c>
    </row>
    <row r="59" spans="1:8" ht="15" customHeight="1" x14ac:dyDescent="0.3">
      <c r="A59" s="207" t="s">
        <v>373</v>
      </c>
      <c r="B59" s="215" t="s">
        <v>505</v>
      </c>
      <c r="C59" s="210" t="s">
        <v>374</v>
      </c>
      <c r="D59" s="186"/>
    </row>
    <row r="60" spans="1:8" ht="15" customHeight="1" x14ac:dyDescent="0.3">
      <c r="A60" s="207">
        <v>48600</v>
      </c>
      <c r="B60" s="214" t="s">
        <v>506</v>
      </c>
      <c r="C60" s="210" t="s">
        <v>248</v>
      </c>
    </row>
    <row r="61" spans="1:8" ht="15" customHeight="1" x14ac:dyDescent="0.3">
      <c r="A61" s="207">
        <v>48800</v>
      </c>
      <c r="B61" s="214" t="s">
        <v>507</v>
      </c>
      <c r="C61" s="210" t="s">
        <v>249</v>
      </c>
    </row>
    <row r="62" spans="1:8" ht="15" customHeight="1" x14ac:dyDescent="0.3">
      <c r="A62" s="207">
        <v>48900</v>
      </c>
      <c r="B62" s="214" t="s">
        <v>29</v>
      </c>
      <c r="C62" s="210" t="s">
        <v>250</v>
      </c>
      <c r="H62"/>
    </row>
    <row r="63" spans="1:8" ht="15" customHeight="1" x14ac:dyDescent="0.3">
      <c r="A63" s="207">
        <v>49000</v>
      </c>
      <c r="B63" s="214" t="s">
        <v>508</v>
      </c>
      <c r="C63" s="210" t="s">
        <v>251</v>
      </c>
    </row>
    <row r="64" spans="1:8" ht="15" customHeight="1" x14ac:dyDescent="0.3">
      <c r="A64" s="207">
        <v>49200</v>
      </c>
      <c r="B64" s="214" t="s">
        <v>509</v>
      </c>
      <c r="C64" s="210" t="s">
        <v>252</v>
      </c>
      <c r="D64" s="186"/>
    </row>
    <row r="65" spans="1:4" ht="15" customHeight="1" x14ac:dyDescent="0.3">
      <c r="A65" s="207">
        <v>50320</v>
      </c>
      <c r="B65" s="215" t="s">
        <v>65</v>
      </c>
      <c r="C65" s="210" t="s">
        <v>510</v>
      </c>
    </row>
    <row r="66" spans="1:4" ht="15" customHeight="1" x14ac:dyDescent="0.3">
      <c r="A66" s="207">
        <v>50340</v>
      </c>
      <c r="B66" s="215" t="s">
        <v>66</v>
      </c>
      <c r="C66" s="210" t="s">
        <v>407</v>
      </c>
    </row>
    <row r="67" spans="1:4" ht="15" customHeight="1" x14ac:dyDescent="0.3">
      <c r="A67" s="207">
        <v>50350</v>
      </c>
      <c r="B67" s="215" t="s">
        <v>67</v>
      </c>
      <c r="C67" s="210" t="s">
        <v>359</v>
      </c>
    </row>
    <row r="68" spans="1:4" ht="15" customHeight="1" x14ac:dyDescent="0.3">
      <c r="A68" s="207">
        <v>50360</v>
      </c>
      <c r="B68" s="215" t="s">
        <v>68</v>
      </c>
      <c r="C68" s="210" t="s">
        <v>410</v>
      </c>
    </row>
    <row r="69" spans="1:4" ht="15" customHeight="1" x14ac:dyDescent="0.3">
      <c r="A69" s="207">
        <v>50370</v>
      </c>
      <c r="B69" s="215" t="s">
        <v>511</v>
      </c>
      <c r="C69" s="210" t="s">
        <v>512</v>
      </c>
    </row>
    <row r="70" spans="1:4" ht="15" customHeight="1" x14ac:dyDescent="0.3">
      <c r="A70" s="207">
        <v>50380</v>
      </c>
      <c r="B70" s="215" t="s">
        <v>513</v>
      </c>
      <c r="C70" s="210" t="s">
        <v>410</v>
      </c>
    </row>
    <row r="71" spans="1:4" ht="15" customHeight="1" x14ac:dyDescent="0.3">
      <c r="A71" s="207">
        <v>50910</v>
      </c>
      <c r="B71" s="215" t="s">
        <v>63</v>
      </c>
      <c r="C71" s="210" t="s">
        <v>406</v>
      </c>
    </row>
    <row r="72" spans="1:4" ht="15" customHeight="1" x14ac:dyDescent="0.3">
      <c r="A72" s="207">
        <v>50920</v>
      </c>
      <c r="B72" s="215" t="s">
        <v>360</v>
      </c>
      <c r="C72" s="210" t="s">
        <v>405</v>
      </c>
    </row>
    <row r="73" spans="1:4" ht="15" customHeight="1" x14ac:dyDescent="0.3">
      <c r="A73" s="213">
        <v>51270</v>
      </c>
      <c r="B73" s="218" t="s">
        <v>435</v>
      </c>
      <c r="C73" s="211" t="s">
        <v>411</v>
      </c>
    </row>
    <row r="74" spans="1:4" ht="15" customHeight="1" x14ac:dyDescent="0.25">
      <c r="A74" s="212">
        <v>52410</v>
      </c>
      <c r="B74" s="216" t="s">
        <v>514</v>
      </c>
      <c r="C74" s="210" t="s">
        <v>404</v>
      </c>
    </row>
    <row r="75" spans="1:4" ht="15" customHeight="1" x14ac:dyDescent="0.3">
      <c r="A75" s="207">
        <v>53920</v>
      </c>
      <c r="B75" s="214" t="s">
        <v>515</v>
      </c>
      <c r="C75" s="210" t="s">
        <v>403</v>
      </c>
    </row>
    <row r="76" spans="1:4" ht="15" customHeight="1" x14ac:dyDescent="0.3">
      <c r="A76" s="207">
        <v>54520</v>
      </c>
      <c r="B76" s="214" t="s">
        <v>516</v>
      </c>
      <c r="C76" s="210" t="s">
        <v>402</v>
      </c>
    </row>
    <row r="77" spans="1:4" ht="15" customHeight="1" x14ac:dyDescent="0.3">
      <c r="A77" s="207">
        <v>55120</v>
      </c>
      <c r="B77" s="214" t="s">
        <v>517</v>
      </c>
      <c r="C77" s="210" t="s">
        <v>401</v>
      </c>
      <c r="D77" s="186"/>
    </row>
    <row r="78" spans="1:4" ht="15" customHeight="1" x14ac:dyDescent="0.3">
      <c r="A78" s="207">
        <v>55430</v>
      </c>
      <c r="B78" s="214" t="s">
        <v>518</v>
      </c>
      <c r="C78" s="210" t="s">
        <v>399</v>
      </c>
      <c r="D78" s="186"/>
    </row>
    <row r="79" spans="1:4" ht="15" customHeight="1" x14ac:dyDescent="0.3">
      <c r="A79" s="207">
        <v>58410</v>
      </c>
      <c r="B79" s="214" t="s">
        <v>519</v>
      </c>
      <c r="C79" s="210" t="s">
        <v>400</v>
      </c>
      <c r="D79" s="186"/>
    </row>
    <row r="80" spans="1:4" ht="15" customHeight="1" x14ac:dyDescent="0.3">
      <c r="A80" s="213">
        <v>81600</v>
      </c>
      <c r="B80" s="217" t="s">
        <v>436</v>
      </c>
      <c r="C80" s="211" t="s">
        <v>437</v>
      </c>
      <c r="D80" s="186"/>
    </row>
    <row r="81" spans="1:4" ht="15" customHeight="1" x14ac:dyDescent="0.25">
      <c r="A81" s="219">
        <v>81700</v>
      </c>
      <c r="B81" s="220" t="s">
        <v>520</v>
      </c>
      <c r="C81" s="211" t="s">
        <v>438</v>
      </c>
      <c r="D81" s="186"/>
    </row>
    <row r="82" spans="1:4" ht="15" customHeight="1" x14ac:dyDescent="0.25">
      <c r="A82" s="219">
        <v>81800</v>
      </c>
      <c r="B82" s="216" t="s">
        <v>521</v>
      </c>
      <c r="C82" s="211" t="s">
        <v>375</v>
      </c>
      <c r="D82" s="186"/>
    </row>
    <row r="83" spans="1:4" ht="15" customHeight="1" x14ac:dyDescent="0.3">
      <c r="A83" s="213">
        <v>81900</v>
      </c>
      <c r="B83" s="217" t="s">
        <v>361</v>
      </c>
      <c r="C83" s="211" t="s">
        <v>376</v>
      </c>
      <c r="D83" s="186"/>
    </row>
    <row r="84" spans="1:4" ht="15" customHeight="1" x14ac:dyDescent="0.3">
      <c r="A84" s="207">
        <v>82000</v>
      </c>
      <c r="B84" s="214" t="s">
        <v>362</v>
      </c>
      <c r="C84" s="210" t="s">
        <v>377</v>
      </c>
      <c r="D84" s="186"/>
    </row>
    <row r="85" spans="1:4" ht="15" customHeight="1" x14ac:dyDescent="0.3">
      <c r="A85" s="213">
        <v>82100</v>
      </c>
      <c r="B85" s="217" t="s">
        <v>363</v>
      </c>
      <c r="C85" s="211" t="s">
        <v>378</v>
      </c>
      <c r="D85" s="186"/>
    </row>
    <row r="86" spans="1:4" ht="15" customHeight="1" x14ac:dyDescent="0.3">
      <c r="A86" s="207">
        <v>82200</v>
      </c>
      <c r="B86" s="214" t="s">
        <v>522</v>
      </c>
      <c r="C86" s="210" t="s">
        <v>379</v>
      </c>
      <c r="D86" s="186"/>
    </row>
    <row r="87" spans="1:4" ht="15" customHeight="1" x14ac:dyDescent="0.3">
      <c r="A87" s="207">
        <v>82300</v>
      </c>
      <c r="B87" s="214" t="s">
        <v>364</v>
      </c>
      <c r="C87" s="210" t="s">
        <v>380</v>
      </c>
      <c r="D87" s="186"/>
    </row>
    <row r="88" spans="1:4" ht="15" customHeight="1" x14ac:dyDescent="0.3">
      <c r="A88" s="207">
        <v>82400</v>
      </c>
      <c r="B88" s="214" t="s">
        <v>365</v>
      </c>
      <c r="C88" s="210" t="s">
        <v>381</v>
      </c>
      <c r="D88" s="186"/>
    </row>
    <row r="89" spans="1:4" ht="15" customHeight="1" x14ac:dyDescent="0.3">
      <c r="A89" s="213">
        <v>82500</v>
      </c>
      <c r="B89" s="217" t="s">
        <v>366</v>
      </c>
      <c r="C89" s="211" t="s">
        <v>382</v>
      </c>
      <c r="D89" s="186"/>
    </row>
    <row r="90" spans="1:4" ht="15" customHeight="1" x14ac:dyDescent="0.3">
      <c r="A90" s="207">
        <v>82600</v>
      </c>
      <c r="B90" s="214" t="s">
        <v>523</v>
      </c>
      <c r="C90" s="210" t="s">
        <v>439</v>
      </c>
      <c r="D90" s="186"/>
    </row>
    <row r="91" spans="1:4" ht="15" customHeight="1" x14ac:dyDescent="0.3">
      <c r="A91" s="207">
        <v>82700</v>
      </c>
      <c r="B91" s="214" t="s">
        <v>524</v>
      </c>
      <c r="C91" s="210" t="s">
        <v>383</v>
      </c>
      <c r="D91" s="186"/>
    </row>
    <row r="92" spans="1:4" ht="15" customHeight="1" x14ac:dyDescent="0.3">
      <c r="A92" s="207">
        <v>82800</v>
      </c>
      <c r="B92" s="214" t="s">
        <v>367</v>
      </c>
      <c r="C92" s="210" t="s">
        <v>384</v>
      </c>
      <c r="D92" s="186"/>
    </row>
    <row r="93" spans="1:4" ht="15" customHeight="1" x14ac:dyDescent="0.3">
      <c r="A93" s="207">
        <v>82900</v>
      </c>
      <c r="B93" s="214" t="s">
        <v>525</v>
      </c>
      <c r="C93" s="210" t="s">
        <v>428</v>
      </c>
      <c r="D93" s="186"/>
    </row>
    <row r="94" spans="1:4" ht="15" customHeight="1" x14ac:dyDescent="0.3">
      <c r="A94" s="207">
        <v>83000</v>
      </c>
      <c r="B94" s="214" t="s">
        <v>526</v>
      </c>
      <c r="C94" s="210" t="s">
        <v>385</v>
      </c>
      <c r="D94" s="186"/>
    </row>
    <row r="95" spans="1:4" ht="15" customHeight="1" x14ac:dyDescent="0.3">
      <c r="A95" s="207">
        <v>83100</v>
      </c>
      <c r="B95" s="214" t="s">
        <v>527</v>
      </c>
      <c r="C95" s="210" t="s">
        <v>386</v>
      </c>
      <c r="D95" s="186"/>
    </row>
    <row r="96" spans="1:4" ht="15" customHeight="1" x14ac:dyDescent="0.3">
      <c r="A96" s="207">
        <v>83200</v>
      </c>
      <c r="B96" s="214" t="s">
        <v>368</v>
      </c>
      <c r="C96" s="210" t="s">
        <v>387</v>
      </c>
      <c r="D96" s="186"/>
    </row>
    <row r="97" spans="1:4" ht="15" customHeight="1" x14ac:dyDescent="0.3">
      <c r="A97" s="213">
        <v>83300</v>
      </c>
      <c r="B97" s="217" t="s">
        <v>369</v>
      </c>
      <c r="C97" s="211" t="s">
        <v>388</v>
      </c>
      <c r="D97" s="186"/>
    </row>
    <row r="98" spans="1:4" ht="15" customHeight="1" x14ac:dyDescent="0.3">
      <c r="A98" s="207">
        <v>83400</v>
      </c>
      <c r="B98" s="214" t="s">
        <v>370</v>
      </c>
      <c r="C98" s="210" t="s">
        <v>389</v>
      </c>
      <c r="D98" s="186"/>
    </row>
    <row r="99" spans="1:4" ht="15" customHeight="1" x14ac:dyDescent="0.3">
      <c r="A99" s="207">
        <v>83500</v>
      </c>
      <c r="B99" s="214" t="s">
        <v>528</v>
      </c>
      <c r="C99" s="210" t="s">
        <v>390</v>
      </c>
      <c r="D99" s="186"/>
    </row>
    <row r="100" spans="1:4" ht="15" customHeight="1" x14ac:dyDescent="0.3">
      <c r="A100" s="207">
        <v>83700</v>
      </c>
      <c r="B100" s="214" t="s">
        <v>529</v>
      </c>
      <c r="C100" s="210" t="s">
        <v>391</v>
      </c>
      <c r="D100" s="186"/>
    </row>
    <row r="101" spans="1:4" ht="15" customHeight="1" x14ac:dyDescent="0.3">
      <c r="A101" s="207">
        <v>83800</v>
      </c>
      <c r="B101" s="214" t="s">
        <v>530</v>
      </c>
      <c r="C101" s="210" t="s">
        <v>429</v>
      </c>
      <c r="D101" s="186"/>
    </row>
    <row r="102" spans="1:4" ht="15" customHeight="1" x14ac:dyDescent="0.3">
      <c r="A102" s="213">
        <v>83900</v>
      </c>
      <c r="B102" s="217" t="s">
        <v>371</v>
      </c>
      <c r="C102" s="211" t="s">
        <v>392</v>
      </c>
      <c r="D102" s="186"/>
    </row>
    <row r="103" spans="1:4" ht="15" customHeight="1" x14ac:dyDescent="0.3">
      <c r="A103" s="213">
        <v>84000</v>
      </c>
      <c r="B103" s="217" t="s">
        <v>440</v>
      </c>
      <c r="C103" s="211" t="s">
        <v>441</v>
      </c>
      <c r="D103" s="186"/>
    </row>
    <row r="104" spans="1:4" ht="15" customHeight="1" x14ac:dyDescent="0.3">
      <c r="A104" s="207">
        <v>84100</v>
      </c>
      <c r="B104" s="214" t="s">
        <v>531</v>
      </c>
      <c r="C104" s="210" t="s">
        <v>393</v>
      </c>
      <c r="D104" s="186"/>
    </row>
    <row r="105" spans="1:4" ht="15" customHeight="1" x14ac:dyDescent="0.3">
      <c r="A105" s="207">
        <v>84200</v>
      </c>
      <c r="B105" s="214" t="s">
        <v>532</v>
      </c>
      <c r="C105" s="210" t="s">
        <v>394</v>
      </c>
      <c r="D105" s="186"/>
    </row>
    <row r="106" spans="1:4" ht="15" customHeight="1" x14ac:dyDescent="0.3">
      <c r="A106" s="207">
        <v>84300</v>
      </c>
      <c r="B106" s="214" t="s">
        <v>533</v>
      </c>
      <c r="C106" s="210" t="s">
        <v>395</v>
      </c>
      <c r="D106" s="186"/>
    </row>
    <row r="107" spans="1:4" ht="15" customHeight="1" x14ac:dyDescent="0.3">
      <c r="A107" s="207">
        <v>84400</v>
      </c>
      <c r="B107" s="214" t="s">
        <v>534</v>
      </c>
      <c r="C107" s="210" t="s">
        <v>396</v>
      </c>
      <c r="D107" s="186"/>
    </row>
    <row r="108" spans="1:4" ht="15" customHeight="1" x14ac:dyDescent="0.3">
      <c r="A108" s="213">
        <v>84500</v>
      </c>
      <c r="B108" s="217" t="s">
        <v>442</v>
      </c>
      <c r="C108" s="211" t="s">
        <v>443</v>
      </c>
      <c r="D108" s="186"/>
    </row>
    <row r="109" spans="1:4" ht="15" customHeight="1" x14ac:dyDescent="0.3">
      <c r="A109" s="207">
        <v>84600</v>
      </c>
      <c r="B109" s="214" t="s">
        <v>535</v>
      </c>
      <c r="C109" s="210" t="s">
        <v>397</v>
      </c>
      <c r="D109" s="186"/>
    </row>
    <row r="110" spans="1:4" ht="15" customHeight="1" x14ac:dyDescent="0.3">
      <c r="A110" s="213">
        <v>84700</v>
      </c>
      <c r="B110" s="217" t="s">
        <v>444</v>
      </c>
      <c r="C110" s="211" t="s">
        <v>445</v>
      </c>
      <c r="D110" s="186"/>
    </row>
    <row r="111" spans="1:4" ht="15" customHeight="1" x14ac:dyDescent="0.3">
      <c r="A111" s="207">
        <v>84800</v>
      </c>
      <c r="B111" s="214" t="s">
        <v>536</v>
      </c>
      <c r="C111" s="210" t="s">
        <v>398</v>
      </c>
      <c r="D111" s="186"/>
    </row>
    <row r="112" spans="1:4" ht="15" customHeight="1" x14ac:dyDescent="0.3">
      <c r="A112" s="213">
        <v>84900</v>
      </c>
      <c r="B112" s="217" t="s">
        <v>446</v>
      </c>
      <c r="C112" s="211" t="s">
        <v>447</v>
      </c>
      <c r="D112" s="186"/>
    </row>
    <row r="113" spans="1:4" ht="15" customHeight="1" x14ac:dyDescent="0.3">
      <c r="A113" s="213">
        <v>85040</v>
      </c>
      <c r="B113" s="217" t="s">
        <v>30</v>
      </c>
      <c r="C113" s="211" t="s">
        <v>253</v>
      </c>
      <c r="D113" s="186"/>
    </row>
    <row r="114" spans="1:4" ht="15" customHeight="1" x14ac:dyDescent="0.3">
      <c r="A114" s="213">
        <v>85240</v>
      </c>
      <c r="B114" s="217" t="s">
        <v>31</v>
      </c>
      <c r="C114" s="211" t="s">
        <v>254</v>
      </c>
      <c r="D114" s="186"/>
    </row>
    <row r="115" spans="1:4" ht="15" customHeight="1" x14ac:dyDescent="0.3">
      <c r="A115" s="213">
        <v>85440</v>
      </c>
      <c r="B115" s="217" t="s">
        <v>32</v>
      </c>
      <c r="C115" s="211" t="s">
        <v>255</v>
      </c>
      <c r="D115" s="186"/>
    </row>
    <row r="116" spans="1:4" ht="15" customHeight="1" x14ac:dyDescent="0.3">
      <c r="A116" s="213">
        <v>85640</v>
      </c>
      <c r="B116" s="217" t="s">
        <v>33</v>
      </c>
      <c r="C116" s="211" t="s">
        <v>256</v>
      </c>
      <c r="D116" s="186"/>
    </row>
    <row r="117" spans="1:4" ht="15" customHeight="1" x14ac:dyDescent="0.3">
      <c r="A117" s="213">
        <v>85840</v>
      </c>
      <c r="B117" s="217" t="s">
        <v>34</v>
      </c>
      <c r="C117" s="211" t="s">
        <v>257</v>
      </c>
      <c r="D117" s="186"/>
    </row>
    <row r="118" spans="1:4" ht="15" customHeight="1" x14ac:dyDescent="0.3">
      <c r="A118" s="213">
        <v>86040</v>
      </c>
      <c r="B118" s="217" t="s">
        <v>35</v>
      </c>
      <c r="C118" s="211" t="s">
        <v>258</v>
      </c>
      <c r="D118" s="186"/>
    </row>
    <row r="119" spans="1:4" ht="15" customHeight="1" x14ac:dyDescent="0.3">
      <c r="A119" s="213">
        <v>86240</v>
      </c>
      <c r="B119" s="217" t="s">
        <v>36</v>
      </c>
      <c r="C119" s="211" t="s">
        <v>259</v>
      </c>
      <c r="D119" s="186"/>
    </row>
    <row r="120" spans="1:4" ht="15" customHeight="1" x14ac:dyDescent="0.3">
      <c r="A120" s="213">
        <v>86440</v>
      </c>
      <c r="B120" s="217" t="s">
        <v>37</v>
      </c>
      <c r="C120" s="211" t="s">
        <v>260</v>
      </c>
      <c r="D120" s="186"/>
    </row>
    <row r="121" spans="1:4" ht="15" customHeight="1" x14ac:dyDescent="0.3">
      <c r="A121" s="213">
        <v>86640</v>
      </c>
      <c r="B121" s="217" t="s">
        <v>38</v>
      </c>
      <c r="C121" s="211" t="s">
        <v>261</v>
      </c>
      <c r="D121" s="186"/>
    </row>
    <row r="122" spans="1:4" ht="15" customHeight="1" x14ac:dyDescent="0.3">
      <c r="A122" s="213">
        <v>86840</v>
      </c>
      <c r="B122" s="217" t="s">
        <v>39</v>
      </c>
      <c r="C122" s="211" t="s">
        <v>262</v>
      </c>
    </row>
    <row r="123" spans="1:4" ht="15" customHeight="1" x14ac:dyDescent="0.3">
      <c r="A123" s="213">
        <v>87240</v>
      </c>
      <c r="B123" s="217" t="s">
        <v>40</v>
      </c>
      <c r="C123" s="211" t="s">
        <v>263</v>
      </c>
    </row>
    <row r="124" spans="1:4" ht="15" customHeight="1" x14ac:dyDescent="0.3">
      <c r="A124" s="213">
        <v>87640</v>
      </c>
      <c r="B124" s="217" t="s">
        <v>41</v>
      </c>
      <c r="C124" s="211" t="s">
        <v>264</v>
      </c>
    </row>
    <row r="125" spans="1:4" ht="15" customHeight="1" x14ac:dyDescent="0.3">
      <c r="A125" s="213">
        <v>88040</v>
      </c>
      <c r="B125" s="217" t="s">
        <v>42</v>
      </c>
      <c r="C125" s="211" t="s">
        <v>265</v>
      </c>
    </row>
    <row r="126" spans="1:4" ht="15" customHeight="1" x14ac:dyDescent="0.3">
      <c r="A126" s="213">
        <v>88440</v>
      </c>
      <c r="B126" s="217" t="s">
        <v>43</v>
      </c>
      <c r="C126" s="211" t="s">
        <v>266</v>
      </c>
    </row>
    <row r="127" spans="1:4" ht="15" customHeight="1" x14ac:dyDescent="0.3">
      <c r="A127" s="213">
        <v>88640</v>
      </c>
      <c r="B127" s="217" t="s">
        <v>44</v>
      </c>
      <c r="C127" s="211" t="s">
        <v>267</v>
      </c>
    </row>
    <row r="128" spans="1:4" ht="15" customHeight="1" x14ac:dyDescent="0.3">
      <c r="A128" s="213">
        <v>88840</v>
      </c>
      <c r="B128" s="217" t="s">
        <v>45</v>
      </c>
      <c r="C128" s="211" t="s">
        <v>268</v>
      </c>
    </row>
    <row r="129" spans="1:8" ht="15" customHeight="1" x14ac:dyDescent="0.3">
      <c r="A129" s="207">
        <v>90000</v>
      </c>
      <c r="B129" s="214" t="s">
        <v>537</v>
      </c>
      <c r="C129" s="208" t="s">
        <v>305</v>
      </c>
    </row>
    <row r="130" spans="1:8" ht="15" customHeight="1" x14ac:dyDescent="0.3">
      <c r="A130" s="207" t="s">
        <v>326</v>
      </c>
      <c r="B130" s="215" t="s">
        <v>46</v>
      </c>
      <c r="C130" s="208" t="s">
        <v>327</v>
      </c>
    </row>
    <row r="131" spans="1:8" ht="15" customHeight="1" x14ac:dyDescent="0.3">
      <c r="A131" s="207" t="s">
        <v>328</v>
      </c>
      <c r="B131" s="215" t="s">
        <v>329</v>
      </c>
      <c r="C131" s="208" t="s">
        <v>330</v>
      </c>
      <c r="H131"/>
    </row>
    <row r="132" spans="1:8" ht="15" customHeight="1" x14ac:dyDescent="0.3">
      <c r="A132" s="207">
        <v>91100</v>
      </c>
      <c r="B132" s="214" t="s">
        <v>162</v>
      </c>
      <c r="C132" s="210" t="s">
        <v>269</v>
      </c>
      <c r="H132"/>
    </row>
    <row r="133" spans="1:8" ht="15" customHeight="1" x14ac:dyDescent="0.3">
      <c r="A133" s="207">
        <v>91200</v>
      </c>
      <c r="B133" s="214" t="s">
        <v>47</v>
      </c>
      <c r="C133" s="210" t="s">
        <v>270</v>
      </c>
    </row>
    <row r="134" spans="1:8" ht="15" customHeight="1" x14ac:dyDescent="0.3">
      <c r="A134" s="207">
        <v>91300</v>
      </c>
      <c r="B134" s="214" t="s">
        <v>48</v>
      </c>
      <c r="C134" s="210" t="s">
        <v>271</v>
      </c>
    </row>
    <row r="135" spans="1:8" ht="15" customHeight="1" x14ac:dyDescent="0.3">
      <c r="A135" s="207">
        <v>91400</v>
      </c>
      <c r="B135" s="214" t="s">
        <v>538</v>
      </c>
      <c r="C135" s="210" t="s">
        <v>272</v>
      </c>
    </row>
    <row r="136" spans="1:8" ht="15" customHeight="1" x14ac:dyDescent="0.3">
      <c r="A136" s="207">
        <v>91600</v>
      </c>
      <c r="B136" s="214" t="s">
        <v>539</v>
      </c>
      <c r="C136" s="210" t="s">
        <v>273</v>
      </c>
    </row>
    <row r="137" spans="1:8" ht="15" customHeight="1" x14ac:dyDescent="0.3">
      <c r="A137" s="207">
        <v>91700</v>
      </c>
      <c r="B137" s="214" t="s">
        <v>540</v>
      </c>
      <c r="C137" s="210" t="s">
        <v>274</v>
      </c>
    </row>
    <row r="138" spans="1:8" ht="15" customHeight="1" x14ac:dyDescent="0.3">
      <c r="A138" s="207">
        <v>91800</v>
      </c>
      <c r="B138" s="214" t="s">
        <v>541</v>
      </c>
      <c r="C138" s="210" t="s">
        <v>275</v>
      </c>
    </row>
    <row r="139" spans="1:8" ht="15" customHeight="1" x14ac:dyDescent="0.3">
      <c r="A139" s="207">
        <v>91900</v>
      </c>
      <c r="B139" s="214" t="s">
        <v>542</v>
      </c>
      <c r="C139" s="210" t="s">
        <v>276</v>
      </c>
    </row>
    <row r="140" spans="1:8" ht="15" customHeight="1" x14ac:dyDescent="0.3">
      <c r="A140" s="207">
        <v>92100</v>
      </c>
      <c r="B140" s="214" t="s">
        <v>543</v>
      </c>
      <c r="C140" s="210" t="s">
        <v>277</v>
      </c>
    </row>
    <row r="141" spans="1:8" ht="15" customHeight="1" x14ac:dyDescent="0.3">
      <c r="A141" s="207">
        <v>92200</v>
      </c>
      <c r="B141" s="214" t="s">
        <v>544</v>
      </c>
      <c r="C141" s="210" t="s">
        <v>278</v>
      </c>
      <c r="H141"/>
    </row>
    <row r="142" spans="1:8" ht="15" customHeight="1" x14ac:dyDescent="0.3">
      <c r="A142" s="207">
        <v>92300</v>
      </c>
      <c r="B142" s="214" t="s">
        <v>545</v>
      </c>
      <c r="C142" s="210" t="s">
        <v>279</v>
      </c>
      <c r="H142"/>
    </row>
    <row r="143" spans="1:8" ht="15" customHeight="1" x14ac:dyDescent="0.3">
      <c r="A143" s="207">
        <v>92400</v>
      </c>
      <c r="B143" s="214" t="s">
        <v>546</v>
      </c>
      <c r="C143" s="210" t="s">
        <v>280</v>
      </c>
      <c r="H143"/>
    </row>
    <row r="144" spans="1:8" ht="15" customHeight="1" x14ac:dyDescent="0.3">
      <c r="A144" s="207">
        <v>92600</v>
      </c>
      <c r="B144" s="214" t="s">
        <v>547</v>
      </c>
      <c r="C144" s="210" t="s">
        <v>281</v>
      </c>
      <c r="H144"/>
    </row>
    <row r="145" spans="1:8" ht="15" customHeight="1" x14ac:dyDescent="0.3">
      <c r="A145" s="207" t="s">
        <v>171</v>
      </c>
      <c r="B145" s="215" t="s">
        <v>548</v>
      </c>
      <c r="C145" s="210" t="s">
        <v>283</v>
      </c>
      <c r="H145"/>
    </row>
    <row r="146" spans="1:8" ht="15" customHeight="1" x14ac:dyDescent="0.3">
      <c r="A146" s="207" t="s">
        <v>169</v>
      </c>
      <c r="B146" s="215" t="s">
        <v>549</v>
      </c>
      <c r="C146" s="206" t="s">
        <v>282</v>
      </c>
      <c r="H146"/>
    </row>
    <row r="147" spans="1:8" ht="15" customHeight="1" x14ac:dyDescent="0.3">
      <c r="A147" s="207">
        <v>92800</v>
      </c>
      <c r="B147" s="214" t="s">
        <v>550</v>
      </c>
      <c r="C147" s="210" t="s">
        <v>284</v>
      </c>
      <c r="H147"/>
    </row>
    <row r="148" spans="1:8" ht="15" customHeight="1" x14ac:dyDescent="0.3">
      <c r="A148" s="207" t="s">
        <v>343</v>
      </c>
      <c r="B148" s="215" t="s">
        <v>344</v>
      </c>
      <c r="C148" s="210" t="s">
        <v>284</v>
      </c>
      <c r="H148"/>
    </row>
    <row r="149" spans="1:8" ht="15" customHeight="1" x14ac:dyDescent="0.3">
      <c r="A149" s="207">
        <v>93000</v>
      </c>
      <c r="B149" s="214" t="s">
        <v>51</v>
      </c>
      <c r="C149" s="210" t="s">
        <v>332</v>
      </c>
      <c r="H149"/>
    </row>
    <row r="150" spans="1:8" ht="15" customHeight="1" x14ac:dyDescent="0.3">
      <c r="A150" s="207" t="s">
        <v>52</v>
      </c>
      <c r="B150" s="215" t="s">
        <v>53</v>
      </c>
      <c r="C150" s="210" t="s">
        <v>333</v>
      </c>
      <c r="H150"/>
    </row>
    <row r="151" spans="1:8" ht="15" customHeight="1" x14ac:dyDescent="0.3">
      <c r="A151" s="207">
        <v>94200</v>
      </c>
      <c r="B151" s="214" t="s">
        <v>54</v>
      </c>
      <c r="C151" s="210" t="s">
        <v>285</v>
      </c>
      <c r="H151"/>
    </row>
    <row r="152" spans="1:8" ht="15" customHeight="1" x14ac:dyDescent="0.3">
      <c r="A152" s="207">
        <v>94700</v>
      </c>
      <c r="B152" s="214" t="s">
        <v>55</v>
      </c>
      <c r="C152" s="210" t="s">
        <v>286</v>
      </c>
      <c r="H152"/>
    </row>
    <row r="153" spans="1:8" ht="15" customHeight="1" x14ac:dyDescent="0.3">
      <c r="A153" s="207">
        <v>94800</v>
      </c>
      <c r="B153" s="214" t="s">
        <v>551</v>
      </c>
      <c r="C153" s="210" t="s">
        <v>287</v>
      </c>
      <c r="H153"/>
    </row>
    <row r="154" spans="1:8" ht="15" customHeight="1" x14ac:dyDescent="0.3">
      <c r="A154" s="207">
        <v>94900</v>
      </c>
      <c r="B154" s="214" t="s">
        <v>552</v>
      </c>
      <c r="C154" s="210" t="s">
        <v>288</v>
      </c>
      <c r="H154"/>
    </row>
    <row r="155" spans="1:8" ht="15" customHeight="1" x14ac:dyDescent="0.3">
      <c r="A155" s="207">
        <v>95000</v>
      </c>
      <c r="B155" s="214" t="s">
        <v>553</v>
      </c>
      <c r="C155" s="210" t="s">
        <v>289</v>
      </c>
      <c r="H155"/>
    </row>
    <row r="156" spans="1:8" ht="15" customHeight="1" x14ac:dyDescent="0.3">
      <c r="A156" s="207">
        <v>95100</v>
      </c>
      <c r="B156" s="214" t="s">
        <v>554</v>
      </c>
      <c r="C156" s="210" t="s">
        <v>290</v>
      </c>
      <c r="H156"/>
    </row>
    <row r="157" spans="1:8" ht="15" customHeight="1" x14ac:dyDescent="0.3">
      <c r="A157" s="207">
        <v>95500</v>
      </c>
      <c r="B157" s="214" t="s">
        <v>555</v>
      </c>
      <c r="C157" s="210" t="s">
        <v>291</v>
      </c>
      <c r="H157"/>
    </row>
    <row r="158" spans="1:8" ht="15" customHeight="1" x14ac:dyDescent="0.3">
      <c r="A158" s="207">
        <v>96000</v>
      </c>
      <c r="B158" s="214" t="s">
        <v>556</v>
      </c>
      <c r="C158" s="210" t="s">
        <v>292</v>
      </c>
      <c r="H158"/>
    </row>
    <row r="159" spans="1:8" ht="15" customHeight="1" x14ac:dyDescent="0.3">
      <c r="A159" s="207">
        <v>96800</v>
      </c>
      <c r="B159" s="214" t="s">
        <v>181</v>
      </c>
      <c r="C159" s="210" t="s">
        <v>557</v>
      </c>
      <c r="H159"/>
    </row>
    <row r="160" spans="1:8" ht="15" customHeight="1" x14ac:dyDescent="0.3">
      <c r="A160" s="207">
        <v>96900</v>
      </c>
      <c r="B160" s="214" t="s">
        <v>558</v>
      </c>
      <c r="C160" s="210" t="s">
        <v>331</v>
      </c>
      <c r="H160"/>
    </row>
    <row r="161" spans="1:8" ht="15" customHeight="1" x14ac:dyDescent="0.3">
      <c r="A161" s="207">
        <v>97300</v>
      </c>
      <c r="B161" s="214" t="s">
        <v>559</v>
      </c>
      <c r="C161" s="208" t="s">
        <v>293</v>
      </c>
      <c r="H161"/>
    </row>
    <row r="162" spans="1:8" ht="15" customHeight="1" x14ac:dyDescent="0.3">
      <c r="A162" s="207">
        <v>97400</v>
      </c>
      <c r="B162" s="214" t="s">
        <v>560</v>
      </c>
      <c r="C162" s="210" t="s">
        <v>294</v>
      </c>
      <c r="H162"/>
    </row>
    <row r="163" spans="1:8" ht="15" customHeight="1" x14ac:dyDescent="0.3">
      <c r="A163" s="207">
        <v>97600</v>
      </c>
      <c r="B163" s="214" t="s">
        <v>58</v>
      </c>
      <c r="C163" s="210" t="s">
        <v>295</v>
      </c>
      <c r="H163"/>
    </row>
    <row r="164" spans="1:8" ht="15" customHeight="1" x14ac:dyDescent="0.3">
      <c r="A164" s="207">
        <v>97700</v>
      </c>
      <c r="B164" s="214" t="s">
        <v>561</v>
      </c>
      <c r="C164" s="208" t="s">
        <v>296</v>
      </c>
      <c r="H164"/>
    </row>
    <row r="165" spans="1:8" ht="15" customHeight="1" x14ac:dyDescent="0.3">
      <c r="A165" s="207">
        <v>98000</v>
      </c>
      <c r="B165" s="214" t="s">
        <v>562</v>
      </c>
      <c r="C165" s="210" t="s">
        <v>297</v>
      </c>
      <c r="H165"/>
    </row>
    <row r="166" spans="1:8" ht="15" customHeight="1" x14ac:dyDescent="0.3">
      <c r="A166" s="207">
        <v>98100</v>
      </c>
      <c r="B166" s="214" t="s">
        <v>59</v>
      </c>
      <c r="C166" s="208" t="s">
        <v>298</v>
      </c>
      <c r="H166"/>
    </row>
    <row r="167" spans="1:8" ht="15" customHeight="1" x14ac:dyDescent="0.3">
      <c r="A167" s="207">
        <v>98700</v>
      </c>
      <c r="B167" s="214" t="s">
        <v>337</v>
      </c>
      <c r="C167" s="210" t="s">
        <v>338</v>
      </c>
      <c r="H167"/>
    </row>
    <row r="168" spans="1:8" ht="15" customHeight="1" x14ac:dyDescent="0.3">
      <c r="A168" s="207">
        <v>98900</v>
      </c>
      <c r="B168" s="214" t="s">
        <v>188</v>
      </c>
      <c r="C168" s="208" t="s">
        <v>299</v>
      </c>
      <c r="H168"/>
    </row>
    <row r="169" spans="1:8" ht="15" customHeight="1" x14ac:dyDescent="0.3">
      <c r="A169" s="207">
        <v>99000</v>
      </c>
      <c r="B169" s="214" t="s">
        <v>189</v>
      </c>
      <c r="C169" s="210" t="s">
        <v>300</v>
      </c>
      <c r="H169"/>
    </row>
    <row r="170" spans="1:8" ht="15" customHeight="1" x14ac:dyDescent="0.3">
      <c r="A170" s="207">
        <v>99100</v>
      </c>
      <c r="B170" s="214" t="s">
        <v>563</v>
      </c>
      <c r="C170" s="208" t="s">
        <v>301</v>
      </c>
      <c r="H170"/>
    </row>
    <row r="171" spans="1:8" ht="15" customHeight="1" x14ac:dyDescent="0.3">
      <c r="A171" s="207">
        <v>99400</v>
      </c>
      <c r="B171" s="214" t="s">
        <v>324</v>
      </c>
      <c r="C171" s="208" t="s">
        <v>325</v>
      </c>
      <c r="H171"/>
    </row>
    <row r="172" spans="1:8" ht="15" customHeight="1" x14ac:dyDescent="0.3">
      <c r="A172"/>
      <c r="B172" s="204"/>
      <c r="C172"/>
      <c r="H172"/>
    </row>
    <row r="173" spans="1:8" ht="15" customHeight="1" x14ac:dyDescent="0.3">
      <c r="A173"/>
      <c r="B173" s="204"/>
      <c r="C173"/>
      <c r="H173"/>
    </row>
    <row r="174" spans="1:8" ht="15" customHeight="1" x14ac:dyDescent="0.3">
      <c r="A174"/>
      <c r="B174" s="204"/>
      <c r="C174"/>
      <c r="H174"/>
    </row>
    <row r="175" spans="1:8" ht="15" customHeight="1" x14ac:dyDescent="0.3">
      <c r="A175"/>
      <c r="B175" s="204"/>
      <c r="C175"/>
      <c r="H175"/>
    </row>
    <row r="176" spans="1:8" ht="15" customHeight="1" x14ac:dyDescent="0.3">
      <c r="A176" s="75"/>
      <c r="C176" s="123"/>
      <c r="H176"/>
    </row>
    <row r="177" spans="1:8" ht="15" customHeight="1" x14ac:dyDescent="0.3">
      <c r="A177" s="75"/>
      <c r="C177" s="123"/>
      <c r="H177"/>
    </row>
    <row r="178" spans="1:8" ht="15" customHeight="1" x14ac:dyDescent="0.3">
      <c r="A178" s="75"/>
      <c r="C178" s="76"/>
      <c r="H178"/>
    </row>
    <row r="179" spans="1:8" ht="15" customHeight="1" x14ac:dyDescent="0.3">
      <c r="A179" s="75"/>
      <c r="C179" s="123"/>
      <c r="H179"/>
    </row>
    <row r="180" spans="1:8" ht="15" customHeight="1" x14ac:dyDescent="0.3">
      <c r="A180" s="75"/>
      <c r="C180" s="76"/>
      <c r="H180"/>
    </row>
    <row r="181" spans="1:8" ht="15" customHeight="1" x14ac:dyDescent="0.3">
      <c r="A181" s="75"/>
      <c r="C181" s="76"/>
      <c r="H181"/>
    </row>
    <row r="182" spans="1:8" ht="15" customHeight="1" x14ac:dyDescent="0.3">
      <c r="A182"/>
      <c r="B182"/>
      <c r="C182"/>
      <c r="D182"/>
      <c r="E182"/>
      <c r="F182"/>
      <c r="G182"/>
      <c r="H182"/>
    </row>
    <row r="183" spans="1:8" ht="14.4" x14ac:dyDescent="0.3">
      <c r="A183"/>
      <c r="B183"/>
      <c r="C183"/>
      <c r="D183"/>
      <c r="E183"/>
      <c r="F183"/>
      <c r="G183"/>
      <c r="H183"/>
    </row>
    <row r="184" spans="1:8" ht="14.4" x14ac:dyDescent="0.3">
      <c r="A184"/>
      <c r="B184"/>
      <c r="C184"/>
      <c r="D184"/>
      <c r="E184"/>
      <c r="F184"/>
      <c r="G184"/>
      <c r="H184"/>
    </row>
    <row r="185" spans="1:8" ht="14.4" x14ac:dyDescent="0.3">
      <c r="A185"/>
      <c r="B185"/>
      <c r="C185"/>
      <c r="D185"/>
      <c r="E185"/>
      <c r="F185"/>
      <c r="G185"/>
      <c r="H185"/>
    </row>
    <row r="186" spans="1:8" ht="14.4" x14ac:dyDescent="0.3">
      <c r="A186"/>
      <c r="B186"/>
      <c r="C186"/>
      <c r="D186"/>
      <c r="E186"/>
      <c r="F186"/>
      <c r="G186"/>
      <c r="H186"/>
    </row>
    <row r="187" spans="1:8" x14ac:dyDescent="0.25">
      <c r="A187" s="75"/>
      <c r="C187" s="89"/>
    </row>
    <row r="188" spans="1:8" x14ac:dyDescent="0.25">
      <c r="A188" s="75"/>
      <c r="C188" s="76"/>
    </row>
    <row r="189" spans="1:8" x14ac:dyDescent="0.25">
      <c r="A189" s="75"/>
      <c r="C189" s="76"/>
    </row>
    <row r="190" spans="1:8" x14ac:dyDescent="0.25">
      <c r="A190" s="75"/>
      <c r="C190" s="76"/>
    </row>
    <row r="191" spans="1:8" x14ac:dyDescent="0.25">
      <c r="A191" s="75"/>
      <c r="C191" s="76"/>
    </row>
    <row r="192" spans="1:8" x14ac:dyDescent="0.25">
      <c r="A192" s="75"/>
      <c r="C192" s="76"/>
    </row>
    <row r="193" spans="1:3" x14ac:dyDescent="0.25">
      <c r="A193" s="75"/>
      <c r="C193" s="76"/>
    </row>
    <row r="194" spans="1:3" x14ac:dyDescent="0.25">
      <c r="A194" s="75"/>
      <c r="C194" s="76"/>
    </row>
    <row r="195" spans="1:3" x14ac:dyDescent="0.25">
      <c r="A195" s="75"/>
      <c r="C195" s="76"/>
    </row>
    <row r="196" spans="1:3" x14ac:dyDescent="0.25">
      <c r="A196" s="75"/>
      <c r="C196" s="76"/>
    </row>
    <row r="197" spans="1:3" x14ac:dyDescent="0.25">
      <c r="A197" s="75"/>
      <c r="C197" s="76"/>
    </row>
    <row r="198" spans="1:3" x14ac:dyDescent="0.25">
      <c r="A198" s="75"/>
      <c r="C198" s="76"/>
    </row>
    <row r="199" spans="1:3" x14ac:dyDescent="0.25">
      <c r="A199" s="75"/>
      <c r="C199" s="76"/>
    </row>
    <row r="200" spans="1:3" x14ac:dyDescent="0.25">
      <c r="A200" s="75"/>
      <c r="C200" s="76"/>
    </row>
    <row r="201" spans="1:3" x14ac:dyDescent="0.25">
      <c r="A201" s="75"/>
      <c r="C201" s="76"/>
    </row>
    <row r="202" spans="1:3" x14ac:dyDescent="0.25">
      <c r="A202" s="75"/>
      <c r="C202" s="76"/>
    </row>
    <row r="203" spans="1:3" x14ac:dyDescent="0.25">
      <c r="A203" s="75"/>
      <c r="C203" s="76"/>
    </row>
    <row r="204" spans="1:3" x14ac:dyDescent="0.25">
      <c r="A204" s="75"/>
      <c r="C204" s="76"/>
    </row>
    <row r="205" spans="1:3" x14ac:dyDescent="0.25">
      <c r="A205" s="75"/>
      <c r="C205" s="76"/>
    </row>
    <row r="206" spans="1:3" x14ac:dyDescent="0.25">
      <c r="A206" s="75"/>
      <c r="C206" s="76"/>
    </row>
    <row r="207" spans="1:3" x14ac:dyDescent="0.25">
      <c r="A207" s="75"/>
      <c r="C207" s="76"/>
    </row>
    <row r="208" spans="1:3" x14ac:dyDescent="0.25">
      <c r="A208" s="75"/>
      <c r="C208" s="76"/>
    </row>
    <row r="209" spans="1:3" x14ac:dyDescent="0.25">
      <c r="A209" s="75"/>
      <c r="C209" s="76"/>
    </row>
    <row r="210" spans="1:3" x14ac:dyDescent="0.25">
      <c r="A210" s="75"/>
      <c r="C210" s="76"/>
    </row>
    <row r="211" spans="1:3" x14ac:dyDescent="0.25">
      <c r="A211" s="75"/>
      <c r="C211" s="76"/>
    </row>
    <row r="212" spans="1:3" x14ac:dyDescent="0.25">
      <c r="A212" s="75"/>
      <c r="C212" s="76"/>
    </row>
    <row r="213" spans="1:3" x14ac:dyDescent="0.25">
      <c r="A213" s="75"/>
      <c r="C213" s="76"/>
    </row>
    <row r="214" spans="1:3" x14ac:dyDescent="0.25">
      <c r="A214" s="75"/>
      <c r="C214" s="76"/>
    </row>
    <row r="215" spans="1:3" x14ac:dyDescent="0.25">
      <c r="A215" s="75"/>
      <c r="C215" s="76"/>
    </row>
  </sheetData>
  <sheetProtection algorithmName="SHA-512" hashValue="AY2p/iHe2qve8xwdNF8xFQORzAGkMrxO7cDRF8/LhJ+mgJcnUrFU5OyQbO3Vr5P8wzNZHppOmM37HuNDse4ZbQ==" saltValue="3K9WrdR9/ARL7iJqpDCM5Q==" spinCount="100000" sheet="1" formatCells="0" formatColumns="0" formatRows="0" insertColumns="0" insertRows="0"/>
  <pageMargins left="0.7" right="0.7" top="0.5" bottom="0.5" header="0.3" footer="0.3"/>
  <pageSetup scale="67" fitToHeight="2" orientation="portrait" r:id="rId1"/>
  <headerFooter>
    <oddFooter>&amp;L&amp;"Times New Roman,Italic"&amp;9&amp;Z&amp;F  &amp;A  &amp;P of &amp;N&amp;R&amp;"Times New Roman,Italic"&amp;9&amp;D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Instructions</vt:lpstr>
      <vt:lpstr>FORM - Inter Org Txns</vt:lpstr>
      <vt:lpstr>AP - Due To</vt:lpstr>
      <vt:lpstr>AR - Due From</vt:lpstr>
      <vt:lpstr>Sample </vt:lpstr>
      <vt:lpstr>sample form do not use</vt:lpstr>
      <vt:lpstr>HFM tab</vt:lpstr>
      <vt:lpstr>Entity List </vt:lpstr>
      <vt:lpstr>BU</vt:lpstr>
      <vt:lpstr>Entity1</vt:lpstr>
      <vt:lpstr>Entity2</vt:lpstr>
      <vt:lpstr>Entity3</vt:lpstr>
      <vt:lpstr>'Entity List '!NA</vt:lpstr>
      <vt:lpstr>'AR - Due From'!Print_Area</vt:lpstr>
      <vt:lpstr>'FORM - Inter Org Txns'!Print_Area</vt:lpstr>
      <vt:lpstr>Instructions!Print_Area</vt:lpstr>
      <vt:lpstr>'Sample '!Print_Area</vt:lpstr>
      <vt:lpstr>'sample form do not use'!Print_Area</vt:lpstr>
      <vt:lpstr>'Entity List '!Print_Titles</vt:lpstr>
      <vt:lpstr>'FORM - Inter Org Txns'!Print_Titles</vt:lpstr>
      <vt:lpstr>Instructions!Print_Titles</vt:lpstr>
      <vt:lpstr>'Sample '!Print_Titles</vt:lpstr>
      <vt:lpstr>YN</vt:lpstr>
    </vt:vector>
  </TitlesOfParts>
  <Company>SAO 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swarr</dc:creator>
  <cp:lastModifiedBy>Senter, Troy</cp:lastModifiedBy>
  <cp:lastPrinted>2018-03-15T15:06:41Z</cp:lastPrinted>
  <dcterms:created xsi:type="dcterms:W3CDTF">2010-02-11T15:20:27Z</dcterms:created>
  <dcterms:modified xsi:type="dcterms:W3CDTF">2018-05-23T17:17:07Z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